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НД БП 2019" sheetId="1" r:id="rId1"/>
    <sheet name="БП 2019" sheetId="2" r:id="rId2"/>
    <sheet name="ННД 2019" sheetId="3" r:id="rId3"/>
    <sheet name="ДЕКАБРЬ 2019" sheetId="4" r:id="rId4"/>
  </sheets>
  <definedNames/>
  <calcPr fullCalcOnLoad="1"/>
</workbook>
</file>

<file path=xl/sharedStrings.xml><?xml version="1.0" encoding="utf-8"?>
<sst xmlns="http://schemas.openxmlformats.org/spreadsheetml/2006/main" count="209" uniqueCount="176">
  <si>
    <t>Основные параметры</t>
  </si>
  <si>
    <t xml:space="preserve">параметры, помеченные голубым, заполняются финорганом, </t>
  </si>
  <si>
    <t>зеленым - бюджетным учреждением.</t>
  </si>
  <si>
    <t>Тип</t>
  </si>
  <si>
    <t>(1.00 - роспись, 2.00 - уведомление)</t>
  </si>
  <si>
    <t>Вариант росписи</t>
  </si>
  <si>
    <t xml:space="preserve">Дата ввода </t>
  </si>
  <si>
    <t>Заводить в формате дд.мм.гггг Точки ставить обязательно</t>
  </si>
  <si>
    <t>Дата принятия</t>
  </si>
  <si>
    <t>Номер</t>
  </si>
  <si>
    <t>По вопросу</t>
  </si>
  <si>
    <t>О бюджете на 2015 г.</t>
  </si>
  <si>
    <t>Основание</t>
  </si>
  <si>
    <t>Закон</t>
  </si>
  <si>
    <t>Номер документа-основания</t>
  </si>
  <si>
    <t>Дата документа-основания</t>
  </si>
  <si>
    <t>Код документа-основания</t>
  </si>
  <si>
    <t>Источник</t>
  </si>
  <si>
    <t>Район</t>
  </si>
  <si>
    <t>Суб. КОСГУ</t>
  </si>
  <si>
    <t>Мероприятие</t>
  </si>
  <si>
    <t>Тип финансирования</t>
  </si>
  <si>
    <t>Тип средств</t>
  </si>
  <si>
    <t>Примечание</t>
  </si>
  <si>
    <t>Выделение ассигнований на 2015 год</t>
  </si>
  <si>
    <t>ИНН\КПП Организации</t>
  </si>
  <si>
    <t>В первой желтой ячейке укажите ИНН распорядителя, во второй КПП(в случае наличия нескольких распорядителей с одинаковым ИНН)</t>
  </si>
  <si>
    <t>Расчетный счет организации</t>
  </si>
  <si>
    <t>Лицевой счет</t>
  </si>
  <si>
    <t>Направление</t>
  </si>
  <si>
    <t>Вид изменений</t>
  </si>
  <si>
    <t>Вид ассигнований</t>
  </si>
  <si>
    <t>Период</t>
  </si>
  <si>
    <t>Номер периода формирования помесячного КП или ПОФ по ПБС (месяц или квартал)</t>
  </si>
  <si>
    <t>Тип классификации</t>
  </si>
  <si>
    <t>0 - расходная, 1 - источниковая, 2 - доходная</t>
  </si>
  <si>
    <t>Отнесение к БА, ЛБО</t>
  </si>
  <si>
    <t>БА, ЛБО</t>
  </si>
  <si>
    <t>Код дохода</t>
  </si>
  <si>
    <t>Наименование поступления</t>
  </si>
  <si>
    <t>Субкод дохода</t>
  </si>
  <si>
    <t>ФКР</t>
  </si>
  <si>
    <t>КВСР</t>
  </si>
  <si>
    <t>КЦСР</t>
  </si>
  <si>
    <t>КВР</t>
  </si>
  <si>
    <t>ЭКР</t>
  </si>
  <si>
    <t>Код источника</t>
  </si>
  <si>
    <t>ИНН организации</t>
  </si>
  <si>
    <t>КПП организации</t>
  </si>
  <si>
    <t>Квартал 2 (руб.)</t>
  </si>
  <si>
    <t>Сумма на первый год</t>
  </si>
  <si>
    <t>Сумма на второй год</t>
  </si>
  <si>
    <t>Сумма на третий год</t>
  </si>
  <si>
    <t>Сумма на текущий месяц</t>
  </si>
  <si>
    <t>Суб. КЭСР</t>
  </si>
  <si>
    <t>Код целевых средств</t>
  </si>
  <si>
    <t>Код субсидии</t>
  </si>
  <si>
    <t>Код бюджетного ассигнования</t>
  </si>
  <si>
    <t>Код расходного обязательства</t>
  </si>
  <si>
    <t>Отдел</t>
  </si>
  <si>
    <t>Прежний код субсидии</t>
  </si>
  <si>
    <t>Л/с получателя субсидии</t>
  </si>
  <si>
    <t xml:space="preserve">1 01 02010 01 1000 110 </t>
  </si>
  <si>
    <t xml:space="preserve">1 06 06033 10 1000 110 </t>
  </si>
  <si>
    <t>Итого</t>
  </si>
  <si>
    <t>Отклонение</t>
  </si>
  <si>
    <t>В С Е Г О  с  учетом  трансфертов</t>
  </si>
  <si>
    <t>1 11 05025 10 0000 120</t>
  </si>
  <si>
    <t xml:space="preserve">1 01 02020 01 1000 110 </t>
  </si>
  <si>
    <t>1 05 03010 01 1000 110</t>
  </si>
  <si>
    <t xml:space="preserve">1 01 02010 01 2100 110 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</si>
  <si>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</si>
  <si>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</si>
  <si>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1 17 01050 10 0000 180</t>
  </si>
  <si>
    <t xml:space="preserve">1 13 02995 10 0000 130 </t>
  </si>
  <si>
    <t xml:space="preserve">1 01 02010 01 4000 110 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</si>
  <si>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</si>
  <si>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</si>
  <si>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1 01 02030 01 1000 110 </t>
  </si>
  <si>
    <t xml:space="preserve">1 06 06033 10 2100 110 </t>
  </si>
  <si>
    <t>1 17 05050 10 0000 180</t>
  </si>
  <si>
    <t>1 11 07015 10 0000 120</t>
  </si>
  <si>
    <t xml:space="preserve">1 01 02030 01 2100 110 </t>
  </si>
  <si>
    <t>Возмещение коммунальных платежей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</si>
  <si>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</si>
  <si>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</si>
  <si>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</si>
  <si>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</si>
  <si>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</si>
  <si>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</si>
  <si>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</si>
  <si>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</si>
  <si>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</si>
  <si>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</si>
  <si>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Прочие неналоговые доходы бюджетов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</si>
  <si>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</si>
  <si>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1 01 02020 01 3000 110 </t>
  </si>
  <si>
    <t>% исполнения на текущую дату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</si>
  <si>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</si>
  <si>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</t>
  </si>
  <si>
    <t xml:space="preserve">Единый сельскохозяйственный налог </t>
  </si>
  <si>
    <t xml:space="preserve">1 01 02030 01 3000 110 </t>
  </si>
  <si>
    <t>Субсидии бюджетам сельских поселений на реализацию федеральных целевых программ</t>
  </si>
  <si>
    <t>2 02 02051 10 0000 151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</si>
  <si>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</si>
  <si>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1 01 02010 01 3000 110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</si>
  <si>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</si>
  <si>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1 14 06025 10 0000 430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</si>
  <si>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</si>
  <si>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</si>
  <si>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 xml:space="preserve">Налог на доходы физических лиц </t>
  </si>
  <si>
    <t>Структура налоговых и неналоговых доходов  бюджета муниципального образования</t>
  </si>
  <si>
    <t>Раздольненское  сельское поселение Раздольненского района Республики Крым</t>
  </si>
  <si>
    <t>Структура дохода в общем объеме поступлений, %</t>
  </si>
  <si>
    <t>Доходы, получаемые в виде арендной платы за землю</t>
  </si>
  <si>
    <t>Доходы от продажи земельных участков</t>
  </si>
  <si>
    <t xml:space="preserve">Прочие поступления от денежных взысканий (штрафов) </t>
  </si>
  <si>
    <t>Доходы от размещения малых архитектурных форм, выносная торговля</t>
  </si>
  <si>
    <t>Налоговые и неналоговые доходы</t>
  </si>
  <si>
    <t>Безвозмездные поступления</t>
  </si>
  <si>
    <t>Субвенции бюджетам сельских поселений  на выполнение передаваемых полномочий  субъектов Российской Федерации в рамках непрограммных расходов органов государственной власти Республики Крым (полномочия в сфере административной ответственности)</t>
  </si>
  <si>
    <t>Возврат прочих остатков субсидий, субвенций и иных межбюджетных трансферотов, имеющих целевое назначение прошлых лет из бюджета сельских поселений</t>
  </si>
  <si>
    <t>И Т О Г О  налоговые  и неналоговые доходы</t>
  </si>
  <si>
    <t xml:space="preserve">1 01 02020 01 2100 110 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</si>
  <si>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</si>
  <si>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2 02 20041 10 0000 151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</si>
  <si>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</si>
  <si>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И Т О Г О   налоговые  неналоговые  доходы</t>
  </si>
  <si>
    <t>Единый сельскохозяйственный налог (пени по соответствующему платежу)</t>
  </si>
  <si>
    <t>И Т О Г О  безвозмездные поступления</t>
  </si>
  <si>
    <t>Фактические поступления, руб.</t>
  </si>
  <si>
    <t xml:space="preserve">Объем фактических поступлений налоговых и неналоговых доходов, </t>
  </si>
  <si>
    <t>1 05 03010 01 2100 110</t>
  </si>
  <si>
    <t>Плата за размещение МАФ</t>
  </si>
  <si>
    <t>2 18 05030 10 0000 180</t>
  </si>
  <si>
    <t>Доходы  бюджетов  поселений  от  возврата  иными   организациями остатков субсидий прошлых лет</t>
  </si>
  <si>
    <t>безвозмездных поступлений  по муниципальному образованию</t>
  </si>
  <si>
    <t>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</si>
  <si>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</si>
  <si>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</si>
  <si>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</si>
  <si>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</t>
  </si>
  <si>
    <t xml:space="preserve">1 06 06043 10 1000 110 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</si>
  <si>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</si>
  <si>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физлиц</t>
  </si>
  <si>
    <t>Прочие межбюджетные трансферты, передаваемые бюджетам сельских поселений</t>
  </si>
  <si>
    <t xml:space="preserve">2 02 20077 10 0000 151 </t>
  </si>
  <si>
    <t>Субсидии бюджетам сельских поселений на софинансирование  капитальных вложений в объекты муниципальной собственности</t>
  </si>
  <si>
    <t>ИТОГО</t>
  </si>
  <si>
    <t xml:space="preserve">1 06 06033 10 3000 110 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</si>
  <si>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</si>
  <si>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 xml:space="preserve">1 06 06043 10 2100 110 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</si>
  <si>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</si>
  <si>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Динамика 2019/2018</t>
  </si>
  <si>
    <t>2 02 49999 10 0000 150</t>
  </si>
  <si>
    <t>2 02 30024 10 0002 150</t>
  </si>
  <si>
    <t>2 02 35118 10 0000 150</t>
  </si>
  <si>
    <t>2 19 60010 10 0000 150</t>
  </si>
  <si>
    <t xml:space="preserve">1 01 02050 01 3000 110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</si>
  <si>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</si>
  <si>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2 02 49999 10 2000 150</t>
  </si>
  <si>
    <t>Прочие  межбюджетные трансферты, передаваемые   бюджетам  сельских  поселений (на реализацию мероприятий по приведению мест захоронения в соответствие с требованиями действующего законодательства о похоронном деле, а также санитарных норм и правил)</t>
  </si>
  <si>
    <t>2 02 49999 10 3000 150</t>
  </si>
  <si>
    <t>Прочие межбюджетные трансферты, передаваемые бюджетам сельских поселений (на оснащение объектов спортивно-технологическим оборудованием)</t>
  </si>
  <si>
    <t>Доходы от перечисления части прибыли муниципальных унитарных предприятий</t>
  </si>
  <si>
    <t xml:space="preserve"> </t>
  </si>
  <si>
    <t>Поступления за 2018 год</t>
  </si>
  <si>
    <t>Поступления за  2019 год, руб.</t>
  </si>
  <si>
    <t>Исполнение доходной части бюджета муниципального образования Раздольненское сельское поселение за 2019 год</t>
  </si>
  <si>
    <t>Уточненный План на 2019 год, руб.</t>
  </si>
  <si>
    <t>за 2019 год</t>
  </si>
  <si>
    <t>Поступления за  2019 год, рублей</t>
  </si>
  <si>
    <t>Поступления за 2019 год, руб.</t>
  </si>
  <si>
    <t>Раздольненское сельское поселение Раздольненского района Республики Крым за 2019 год</t>
  </si>
  <si>
    <t xml:space="preserve">            Безвозмездные поступления в бюджет муниципального образования    </t>
  </si>
  <si>
    <t>Раздольненское сельское поселение за 2019 год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</si>
</sst>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\.00"/>
    <numFmt numFmtId="189" formatCode="00\.00\.000"/>
    <numFmt numFmtId="190" formatCode="000"/>
    <numFmt numFmtId="191" formatCode="00\.00\.00"/>
    <numFmt numFmtId="192" formatCode="000\.00\.00"/>
    <numFmt numFmtId="193" formatCode="000000"/>
    <numFmt numFmtId="194" formatCode="000\.00\.000\.0"/>
    <numFmt numFmtId="195" formatCode="00\.00\.0"/>
    <numFmt numFmtId="196" formatCode="000000000"/>
    <numFmt numFmtId="197" formatCode="00\.00"/>
    <numFmt numFmtId="198" formatCode="00\.0\.0000"/>
    <numFmt numFmtId="199" formatCode="0\.0\.0"/>
    <numFmt numFmtId="200" formatCode="#,##0.00_ ;[Red]\-#,##0.00\ "/>
    <numFmt numFmtId="201" formatCode="#,##0_ ;[Red]\-#,##0\ "/>
    <numFmt numFmtId="202" formatCode="0.00_ ;[Red]\-0.00\ "/>
    <numFmt numFmtId="203" formatCode="0\.00\.000\.000"/>
    <numFmt numFmtId="204" formatCode="000\.00\.0000"/>
    <numFmt numFmtId="205" formatCode="0000\.000"/>
    <numFmt numFmtId="206" formatCode="000\.000\.00\.0"/>
    <numFmt numFmtId="207" formatCode="#,##0.0_ ;[Red]\-#,##0.0\ "/>
    <numFmt numFmtId="208" formatCode="0.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0.000%"/>
    <numFmt numFmtId="215" formatCode="&quot;&quot;#000"/>
    <numFmt numFmtId="216" formatCode="&quot;&quot;###,##0.00"/>
    <numFmt numFmtId="217" formatCode="#,##0.000_ ;[Red]\-#,##0.000\ "/>
    <numFmt numFmtId="218" formatCode="0.0%"/>
    <numFmt numFmtId="219" formatCode="0.000000000"/>
    <numFmt numFmtId="220" formatCode="0.00000000"/>
    <numFmt numFmtId="221" formatCode="0.0000000"/>
    <numFmt numFmtId="222" formatCode="0.000000"/>
    <numFmt numFmtId="223" formatCode="0.00000"/>
    <numFmt numFmtId="224" formatCode="0.0000"/>
    <numFmt numFmtId="225" formatCode="0.000"/>
  </numFmts>
  <fonts count="10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b/>
      <i/>
      <sz val="11"/>
      <color indexed="10"/>
      <name val="Arial Cyr"/>
      <family val="2"/>
    </font>
    <font>
      <sz val="11"/>
      <color indexed="10"/>
      <name val="Arial Cyr"/>
      <family val="2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b/>
      <sz val="10"/>
      <color indexed="10"/>
      <name val="Arial Cyr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 CYR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 Narrow"/>
      <family val="2"/>
    </font>
    <font>
      <b/>
      <sz val="16"/>
      <color indexed="10"/>
      <name val="Arial"/>
      <family val="2"/>
    </font>
    <font>
      <b/>
      <sz val="16"/>
      <color indexed="10"/>
      <name val="Arial Narrow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 Narrow"/>
      <family val="2"/>
    </font>
    <font>
      <b/>
      <sz val="16"/>
      <color indexed="10"/>
      <name val="Arial Cyr"/>
      <family val="0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10"/>
      <name val="Arial Cyr"/>
      <family val="0"/>
    </font>
    <font>
      <b/>
      <sz val="18"/>
      <color indexed="8"/>
      <name val="Arial Narrow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 CYR"/>
      <family val="2"/>
    </font>
    <font>
      <b/>
      <i/>
      <sz val="11"/>
      <color rgb="FFFF0000"/>
      <name val="Arial Cyr"/>
      <family val="2"/>
    </font>
    <font>
      <sz val="11"/>
      <color rgb="FFFF0000"/>
      <name val="Arial Cyr"/>
      <family val="2"/>
    </font>
    <font>
      <sz val="9"/>
      <color rgb="FFFF0000"/>
      <name val="Arial CYR"/>
      <family val="2"/>
    </font>
    <font>
      <sz val="8"/>
      <color rgb="FFFF0000"/>
      <name val="Arial Cyr"/>
      <family val="2"/>
    </font>
    <font>
      <b/>
      <sz val="10"/>
      <color rgb="FFFF0000"/>
      <name val="Arial Cyr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 CYR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 Narrow"/>
      <family val="2"/>
    </font>
    <font>
      <b/>
      <sz val="16"/>
      <color rgb="FFFF0000"/>
      <name val="Arial"/>
      <family val="2"/>
    </font>
    <font>
      <b/>
      <sz val="16"/>
      <color rgb="FFFF0000"/>
      <name val="Arial Narrow"/>
      <family val="2"/>
    </font>
    <font>
      <b/>
      <sz val="11"/>
      <color theme="1"/>
      <name val="Arial Cyr"/>
      <family val="2"/>
    </font>
    <font>
      <b/>
      <sz val="10"/>
      <color theme="1"/>
      <name val="Arial Cyr"/>
      <family val="2"/>
    </font>
    <font>
      <b/>
      <sz val="14"/>
      <color theme="1"/>
      <name val="Arial Narrow"/>
      <family val="2"/>
    </font>
    <font>
      <b/>
      <sz val="16"/>
      <color rgb="FFFF0000"/>
      <name val="Arial Cyr"/>
      <family val="0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 Cyr"/>
      <family val="0"/>
    </font>
    <font>
      <b/>
      <sz val="18"/>
      <color theme="1"/>
      <name val="Arial Narrow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201" fontId="73" fillId="0" borderId="0" xfId="0" applyNumberFormat="1" applyFont="1" applyBorder="1" applyAlignment="1" applyProtection="1">
      <alignment vertical="center"/>
      <protection/>
    </xf>
    <xf numFmtId="200" fontId="74" fillId="0" borderId="0" xfId="0" applyNumberFormat="1" applyFont="1" applyAlignment="1">
      <alignment/>
    </xf>
    <xf numFmtId="0" fontId="75" fillId="0" borderId="0" xfId="0" applyFont="1" applyAlignment="1">
      <alignment/>
    </xf>
    <xf numFmtId="49" fontId="75" fillId="0" borderId="0" xfId="0" applyNumberFormat="1" applyFont="1" applyAlignment="1">
      <alignment/>
    </xf>
    <xf numFmtId="0" fontId="76" fillId="0" borderId="0" xfId="0" applyFont="1" applyAlignment="1">
      <alignment/>
    </xf>
    <xf numFmtId="0" fontId="77" fillId="33" borderId="0" xfId="0" applyFont="1" applyFill="1" applyBorder="1" applyAlignment="1" applyProtection="1">
      <alignment/>
      <protection/>
    </xf>
    <xf numFmtId="0" fontId="78" fillId="33" borderId="0" xfId="0" applyFont="1" applyFill="1" applyBorder="1" applyAlignment="1" applyProtection="1">
      <alignment/>
      <protection/>
    </xf>
    <xf numFmtId="49" fontId="75" fillId="34" borderId="0" xfId="0" applyNumberFormat="1" applyFont="1" applyFill="1" applyAlignment="1">
      <alignment/>
    </xf>
    <xf numFmtId="0" fontId="78" fillId="0" borderId="0" xfId="0" applyFont="1" applyFill="1" applyBorder="1" applyAlignment="1" applyProtection="1">
      <alignment/>
      <protection/>
    </xf>
    <xf numFmtId="0" fontId="77" fillId="35" borderId="10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/>
      <protection/>
    </xf>
    <xf numFmtId="49" fontId="75" fillId="36" borderId="0" xfId="0" applyNumberFormat="1" applyFont="1" applyFill="1" applyAlignment="1">
      <alignment/>
    </xf>
    <xf numFmtId="0" fontId="73" fillId="37" borderId="11" xfId="0" applyFont="1" applyFill="1" applyBorder="1" applyAlignment="1" applyProtection="1">
      <alignment/>
      <protection/>
    </xf>
    <xf numFmtId="0" fontId="78" fillId="37" borderId="12" xfId="0" applyNumberFormat="1" applyFont="1" applyFill="1" applyBorder="1" applyAlignment="1" applyProtection="1">
      <alignment/>
      <protection/>
    </xf>
    <xf numFmtId="0" fontId="78" fillId="37" borderId="12" xfId="0" applyFont="1" applyFill="1" applyBorder="1" applyAlignment="1" applyProtection="1">
      <alignment/>
      <protection/>
    </xf>
    <xf numFmtId="0" fontId="78" fillId="37" borderId="13" xfId="0" applyFont="1" applyFill="1" applyBorder="1" applyAlignment="1" applyProtection="1">
      <alignment/>
      <protection/>
    </xf>
    <xf numFmtId="188" fontId="79" fillId="38" borderId="11" xfId="0" applyNumberFormat="1" applyFont="1" applyFill="1" applyBorder="1" applyAlignment="1" applyProtection="1">
      <alignment horizontal="left"/>
      <protection/>
    </xf>
    <xf numFmtId="188" fontId="79" fillId="38" borderId="12" xfId="0" applyNumberFormat="1" applyFont="1" applyFill="1" applyBorder="1" applyAlignment="1" applyProtection="1">
      <alignment horizontal="left"/>
      <protection/>
    </xf>
    <xf numFmtId="49" fontId="78" fillId="39" borderId="12" xfId="0" applyNumberFormat="1" applyFont="1" applyFill="1" applyBorder="1" applyAlignment="1" applyProtection="1">
      <alignment/>
      <protection/>
    </xf>
    <xf numFmtId="0" fontId="79" fillId="38" borderId="12" xfId="0" applyFont="1" applyFill="1" applyBorder="1" applyAlignment="1" applyProtection="1">
      <alignment/>
      <protection/>
    </xf>
    <xf numFmtId="0" fontId="79" fillId="38" borderId="13" xfId="0" applyFont="1" applyFill="1" applyBorder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77" fillId="0" borderId="0" xfId="0" applyFont="1" applyAlignment="1" applyProtection="1">
      <alignment/>
      <protection/>
    </xf>
    <xf numFmtId="1" fontId="79" fillId="38" borderId="11" xfId="0" applyNumberFormat="1" applyFont="1" applyFill="1" applyBorder="1" applyAlignment="1" applyProtection="1">
      <alignment horizontal="left"/>
      <protection/>
    </xf>
    <xf numFmtId="1" fontId="79" fillId="38" borderId="12" xfId="0" applyNumberFormat="1" applyFont="1" applyFill="1" applyBorder="1" applyAlignment="1" applyProtection="1">
      <alignment horizontal="left"/>
      <protection/>
    </xf>
    <xf numFmtId="0" fontId="80" fillId="0" borderId="14" xfId="0" applyFont="1" applyFill="1" applyBorder="1" applyAlignment="1" applyProtection="1">
      <alignment/>
      <protection/>
    </xf>
    <xf numFmtId="14" fontId="79" fillId="38" borderId="11" xfId="0" applyNumberFormat="1" applyFont="1" applyFill="1" applyBorder="1" applyAlignment="1" applyProtection="1">
      <alignment horizontal="left"/>
      <protection/>
    </xf>
    <xf numFmtId="14" fontId="79" fillId="38" borderId="12" xfId="0" applyNumberFormat="1" applyFont="1" applyFill="1" applyBorder="1" applyAlignment="1" applyProtection="1">
      <alignment horizontal="left"/>
      <protection/>
    </xf>
    <xf numFmtId="0" fontId="77" fillId="0" borderId="0" xfId="0" applyFont="1" applyFill="1" applyBorder="1" applyAlignment="1" applyProtection="1">
      <alignment/>
      <protection/>
    </xf>
    <xf numFmtId="49" fontId="78" fillId="37" borderId="12" xfId="0" applyNumberFormat="1" applyFont="1" applyFill="1" applyBorder="1" applyAlignment="1" applyProtection="1">
      <alignment/>
      <protection/>
    </xf>
    <xf numFmtId="49" fontId="79" fillId="38" borderId="11" xfId="0" applyNumberFormat="1" applyFont="1" applyFill="1" applyBorder="1" applyAlignment="1" applyProtection="1">
      <alignment horizontal="left"/>
      <protection/>
    </xf>
    <xf numFmtId="49" fontId="79" fillId="38" borderId="12" xfId="0" applyNumberFormat="1" applyFont="1" applyFill="1" applyBorder="1" applyAlignment="1" applyProtection="1">
      <alignment horizontal="left"/>
      <protection/>
    </xf>
    <xf numFmtId="0" fontId="80" fillId="0" borderId="0" xfId="0" applyFont="1" applyAlignment="1">
      <alignment/>
    </xf>
    <xf numFmtId="0" fontId="75" fillId="37" borderId="12" xfId="0" applyFont="1" applyFill="1" applyBorder="1" applyAlignment="1">
      <alignment/>
    </xf>
    <xf numFmtId="0" fontId="75" fillId="37" borderId="13" xfId="0" applyFont="1" applyFill="1" applyBorder="1" applyAlignment="1">
      <alignment/>
    </xf>
    <xf numFmtId="189" fontId="79" fillId="38" borderId="11" xfId="0" applyNumberFormat="1" applyFont="1" applyFill="1" applyBorder="1" applyAlignment="1">
      <alignment horizontal="left"/>
    </xf>
    <xf numFmtId="189" fontId="79" fillId="38" borderId="12" xfId="0" applyNumberFormat="1" applyFont="1" applyFill="1" applyBorder="1" applyAlignment="1">
      <alignment horizontal="left"/>
    </xf>
    <xf numFmtId="49" fontId="75" fillId="39" borderId="12" xfId="0" applyNumberFormat="1" applyFont="1" applyFill="1" applyBorder="1" applyAlignment="1">
      <alignment/>
    </xf>
    <xf numFmtId="0" fontId="79" fillId="38" borderId="12" xfId="0" applyFont="1" applyFill="1" applyBorder="1" applyAlignment="1">
      <alignment/>
    </xf>
    <xf numFmtId="0" fontId="79" fillId="38" borderId="13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190" fontId="79" fillId="38" borderId="11" xfId="0" applyNumberFormat="1" applyFont="1" applyFill="1" applyBorder="1" applyAlignment="1">
      <alignment horizontal="left"/>
    </xf>
    <xf numFmtId="190" fontId="79" fillId="38" borderId="12" xfId="0" applyNumberFormat="1" applyFont="1" applyFill="1" applyBorder="1" applyAlignment="1">
      <alignment horizontal="left"/>
    </xf>
    <xf numFmtId="191" fontId="79" fillId="38" borderId="11" xfId="0" applyNumberFormat="1" applyFont="1" applyFill="1" applyBorder="1" applyAlignment="1" applyProtection="1">
      <alignment horizontal="left"/>
      <protection/>
    </xf>
    <xf numFmtId="191" fontId="79" fillId="38" borderId="12" xfId="0" applyNumberFormat="1" applyFont="1" applyFill="1" applyBorder="1" applyAlignment="1" applyProtection="1">
      <alignment horizontal="left"/>
      <protection/>
    </xf>
    <xf numFmtId="0" fontId="75" fillId="0" borderId="0" xfId="0" applyNumberFormat="1" applyFont="1" applyFill="1" applyBorder="1" applyAlignment="1">
      <alignment/>
    </xf>
    <xf numFmtId="192" fontId="79" fillId="38" borderId="11" xfId="0" applyNumberFormat="1" applyFont="1" applyFill="1" applyBorder="1" applyAlignment="1" applyProtection="1">
      <alignment horizontal="left"/>
      <protection/>
    </xf>
    <xf numFmtId="192" fontId="79" fillId="38" borderId="12" xfId="0" applyNumberFormat="1" applyFont="1" applyFill="1" applyBorder="1" applyAlignment="1" applyProtection="1">
      <alignment horizontal="left"/>
      <protection/>
    </xf>
    <xf numFmtId="193" fontId="75" fillId="0" borderId="0" xfId="0" applyNumberFormat="1" applyFont="1" applyAlignment="1">
      <alignment/>
    </xf>
    <xf numFmtId="0" fontId="73" fillId="35" borderId="11" xfId="0" applyFont="1" applyFill="1" applyBorder="1" applyAlignment="1" applyProtection="1">
      <alignment/>
      <protection/>
    </xf>
    <xf numFmtId="0" fontId="75" fillId="35" borderId="12" xfId="0" applyFont="1" applyFill="1" applyBorder="1" applyAlignment="1">
      <alignment/>
    </xf>
    <xf numFmtId="0" fontId="75" fillId="35" borderId="13" xfId="0" applyFont="1" applyFill="1" applyBorder="1" applyAlignment="1">
      <alignment/>
    </xf>
    <xf numFmtId="49" fontId="79" fillId="38" borderId="11" xfId="0" applyNumberFormat="1" applyFont="1" applyFill="1" applyBorder="1" applyAlignment="1">
      <alignment horizontal="left"/>
    </xf>
    <xf numFmtId="49" fontId="79" fillId="38" borderId="12" xfId="0" applyNumberFormat="1" applyFont="1" applyFill="1" applyBorder="1" applyAlignment="1">
      <alignment horizontal="left"/>
    </xf>
    <xf numFmtId="49" fontId="75" fillId="40" borderId="12" xfId="0" applyNumberFormat="1" applyFont="1" applyFill="1" applyBorder="1" applyAlignment="1">
      <alignment/>
    </xf>
    <xf numFmtId="0" fontId="78" fillId="35" borderId="12" xfId="0" applyNumberFormat="1" applyFont="1" applyFill="1" applyBorder="1" applyAlignment="1" applyProtection="1">
      <alignment/>
      <protection/>
    </xf>
    <xf numFmtId="0" fontId="78" fillId="35" borderId="12" xfId="0" applyFont="1" applyFill="1" applyBorder="1" applyAlignment="1" applyProtection="1">
      <alignment/>
      <protection/>
    </xf>
    <xf numFmtId="0" fontId="78" fillId="35" borderId="13" xfId="0" applyFont="1" applyFill="1" applyBorder="1" applyAlignment="1" applyProtection="1">
      <alignment/>
      <protection/>
    </xf>
    <xf numFmtId="49" fontId="79" fillId="38" borderId="15" xfId="0" applyNumberFormat="1" applyFont="1" applyFill="1" applyBorder="1" applyAlignment="1" applyProtection="1">
      <alignment horizontal="left"/>
      <protection/>
    </xf>
    <xf numFmtId="49" fontId="78" fillId="40" borderId="12" xfId="0" applyNumberFormat="1" applyFont="1" applyFill="1" applyBorder="1" applyAlignment="1" applyProtection="1">
      <alignment/>
      <protection/>
    </xf>
    <xf numFmtId="49" fontId="79" fillId="38" borderId="12" xfId="0" applyNumberFormat="1" applyFont="1" applyFill="1" applyBorder="1" applyAlignment="1" applyProtection="1">
      <alignment/>
      <protection/>
    </xf>
    <xf numFmtId="49" fontId="79" fillId="38" borderId="13" xfId="0" applyNumberFormat="1" applyFont="1" applyFill="1" applyBorder="1" applyAlignment="1" applyProtection="1">
      <alignment/>
      <protection/>
    </xf>
    <xf numFmtId="0" fontId="73" fillId="35" borderId="16" xfId="0" applyFont="1" applyFill="1" applyBorder="1" applyAlignment="1" applyProtection="1">
      <alignment/>
      <protection/>
    </xf>
    <xf numFmtId="49" fontId="78" fillId="35" borderId="17" xfId="0" applyNumberFormat="1" applyFont="1" applyFill="1" applyBorder="1" applyAlignment="1" applyProtection="1">
      <alignment/>
      <protection/>
    </xf>
    <xf numFmtId="0" fontId="78" fillId="35" borderId="17" xfId="0" applyFont="1" applyFill="1" applyBorder="1" applyAlignment="1" applyProtection="1">
      <alignment/>
      <protection/>
    </xf>
    <xf numFmtId="0" fontId="78" fillId="35" borderId="18" xfId="0" applyFont="1" applyFill="1" applyBorder="1" applyAlignment="1" applyProtection="1">
      <alignment/>
      <protection/>
    </xf>
    <xf numFmtId="194" fontId="79" fillId="38" borderId="16" xfId="0" applyNumberFormat="1" applyFont="1" applyFill="1" applyBorder="1" applyAlignment="1" applyProtection="1">
      <alignment horizontal="left"/>
      <protection/>
    </xf>
    <xf numFmtId="194" fontId="79" fillId="38" borderId="17" xfId="0" applyNumberFormat="1" applyFont="1" applyFill="1" applyBorder="1" applyAlignment="1" applyProtection="1">
      <alignment horizontal="left"/>
      <protection/>
    </xf>
    <xf numFmtId="49" fontId="78" fillId="40" borderId="17" xfId="0" applyNumberFormat="1" applyFont="1" applyFill="1" applyBorder="1" applyAlignment="1" applyProtection="1">
      <alignment/>
      <protection/>
    </xf>
    <xf numFmtId="0" fontId="79" fillId="38" borderId="17" xfId="0" applyFont="1" applyFill="1" applyBorder="1" applyAlignment="1" applyProtection="1">
      <alignment/>
      <protection/>
    </xf>
    <xf numFmtId="0" fontId="79" fillId="38" borderId="18" xfId="0" applyFont="1" applyFill="1" applyBorder="1" applyAlignment="1" applyProtection="1">
      <alignment/>
      <protection/>
    </xf>
    <xf numFmtId="0" fontId="73" fillId="35" borderId="12" xfId="0" applyFont="1" applyFill="1" applyBorder="1" applyAlignment="1" applyProtection="1">
      <alignment/>
      <protection/>
    </xf>
    <xf numFmtId="190" fontId="79" fillId="38" borderId="11" xfId="0" applyNumberFormat="1" applyFont="1" applyFill="1" applyBorder="1" applyAlignment="1" applyProtection="1">
      <alignment horizontal="left"/>
      <protection/>
    </xf>
    <xf numFmtId="190" fontId="79" fillId="38" borderId="12" xfId="0" applyNumberFormat="1" applyFont="1" applyFill="1" applyBorder="1" applyAlignment="1" applyProtection="1">
      <alignment horizontal="left"/>
      <protection/>
    </xf>
    <xf numFmtId="49" fontId="73" fillId="40" borderId="12" xfId="0" applyNumberFormat="1" applyFont="1" applyFill="1" applyBorder="1" applyAlignment="1" applyProtection="1">
      <alignment/>
      <protection/>
    </xf>
    <xf numFmtId="49" fontId="79" fillId="38" borderId="13" xfId="0" applyNumberFormat="1" applyFont="1" applyFill="1" applyBorder="1" applyAlignment="1" applyProtection="1">
      <alignment horizontal="left"/>
      <protection/>
    </xf>
    <xf numFmtId="195" fontId="79" fillId="38" borderId="11" xfId="0" applyNumberFormat="1" applyFont="1" applyFill="1" applyBorder="1" applyAlignment="1" applyProtection="1">
      <alignment horizontal="left"/>
      <protection/>
    </xf>
    <xf numFmtId="195" fontId="79" fillId="38" borderId="12" xfId="0" applyNumberFormat="1" applyFont="1" applyFill="1" applyBorder="1" applyAlignment="1" applyProtection="1">
      <alignment horizontal="left"/>
      <protection/>
    </xf>
    <xf numFmtId="0" fontId="73" fillId="41" borderId="11" xfId="0" applyFont="1" applyFill="1" applyBorder="1" applyAlignment="1">
      <alignment/>
    </xf>
    <xf numFmtId="0" fontId="73" fillId="41" borderId="12" xfId="0" applyFont="1" applyFill="1" applyBorder="1" applyAlignment="1">
      <alignment/>
    </xf>
    <xf numFmtId="0" fontId="75" fillId="41" borderId="12" xfId="0" applyFont="1" applyFill="1" applyBorder="1" applyAlignment="1">
      <alignment/>
    </xf>
    <xf numFmtId="0" fontId="75" fillId="42" borderId="11" xfId="0" applyFont="1" applyFill="1" applyBorder="1" applyAlignment="1">
      <alignment horizontal="left"/>
    </xf>
    <xf numFmtId="0" fontId="75" fillId="42" borderId="12" xfId="0" applyFont="1" applyFill="1" applyBorder="1" applyAlignment="1">
      <alignment/>
    </xf>
    <xf numFmtId="49" fontId="75" fillId="42" borderId="12" xfId="0" applyNumberFormat="1" applyFont="1" applyFill="1" applyBorder="1" applyAlignment="1">
      <alignment/>
    </xf>
    <xf numFmtId="0" fontId="75" fillId="42" borderId="13" xfId="0" applyFont="1" applyFill="1" applyBorder="1" applyAlignment="1">
      <alignment/>
    </xf>
    <xf numFmtId="0" fontId="73" fillId="0" borderId="10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 applyProtection="1">
      <alignment/>
      <protection/>
    </xf>
    <xf numFmtId="196" fontId="75" fillId="0" borderId="0" xfId="0" applyNumberFormat="1" applyFont="1" applyAlignment="1">
      <alignment/>
    </xf>
    <xf numFmtId="0" fontId="81" fillId="0" borderId="0" xfId="0" applyFont="1" applyFill="1" applyBorder="1" applyAlignment="1" applyProtection="1">
      <alignment horizontal="center" vertical="center" wrapText="1"/>
      <protection/>
    </xf>
    <xf numFmtId="0" fontId="73" fillId="35" borderId="13" xfId="0" applyFont="1" applyFill="1" applyBorder="1" applyAlignment="1" applyProtection="1">
      <alignment horizontal="center" vertical="center" wrapText="1"/>
      <protection/>
    </xf>
    <xf numFmtId="0" fontId="73" fillId="35" borderId="15" xfId="0" applyFont="1" applyFill="1" applyBorder="1" applyAlignment="1" applyProtection="1">
      <alignment horizontal="center" vertical="center" wrapText="1"/>
      <protection/>
    </xf>
    <xf numFmtId="0" fontId="73" fillId="35" borderId="19" xfId="0" applyFont="1" applyFill="1" applyBorder="1" applyAlignment="1" applyProtection="1">
      <alignment horizontal="center" vertical="center" wrapText="1"/>
      <protection/>
    </xf>
    <xf numFmtId="0" fontId="73" fillId="43" borderId="19" xfId="0" applyFont="1" applyFill="1" applyBorder="1" applyAlignment="1" applyProtection="1">
      <alignment horizontal="center" vertical="center" wrapText="1"/>
      <protection/>
    </xf>
    <xf numFmtId="0" fontId="73" fillId="35" borderId="11" xfId="0" applyFont="1" applyFill="1" applyBorder="1" applyAlignment="1" applyProtection="1">
      <alignment horizontal="center" vertical="center" wrapText="1"/>
      <protection/>
    </xf>
    <xf numFmtId="0" fontId="73" fillId="36" borderId="15" xfId="0" applyFont="1" applyFill="1" applyBorder="1" applyAlignment="1">
      <alignment horizontal="center" vertical="center" wrapText="1"/>
    </xf>
    <xf numFmtId="191" fontId="78" fillId="0" borderId="17" xfId="0" applyNumberFormat="1" applyFont="1" applyBorder="1" applyAlignment="1" applyProtection="1">
      <alignment vertical="center"/>
      <protection/>
    </xf>
    <xf numFmtId="201" fontId="76" fillId="0" borderId="0" xfId="0" applyNumberFormat="1" applyFont="1" applyFill="1" applyBorder="1" applyAlignment="1">
      <alignment/>
    </xf>
    <xf numFmtId="202" fontId="81" fillId="0" borderId="17" xfId="0" applyNumberFormat="1" applyFont="1" applyFill="1" applyBorder="1" applyAlignment="1">
      <alignment/>
    </xf>
    <xf numFmtId="202" fontId="81" fillId="0" borderId="0" xfId="0" applyNumberFormat="1" applyFont="1" applyFill="1" applyBorder="1" applyAlignment="1">
      <alignment/>
    </xf>
    <xf numFmtId="192" fontId="78" fillId="0" borderId="17" xfId="0" applyNumberFormat="1" applyFont="1" applyBorder="1" applyAlignment="1" applyProtection="1">
      <alignment vertical="center"/>
      <protection/>
    </xf>
    <xf numFmtId="188" fontId="78" fillId="0" borderId="17" xfId="0" applyNumberFormat="1" applyFont="1" applyBorder="1" applyAlignment="1" applyProtection="1">
      <alignment vertical="center"/>
      <protection/>
    </xf>
    <xf numFmtId="49" fontId="75" fillId="0" borderId="17" xfId="0" applyNumberFormat="1" applyFont="1" applyBorder="1" applyAlignment="1">
      <alignment/>
    </xf>
    <xf numFmtId="190" fontId="75" fillId="0" borderId="17" xfId="0" applyNumberFormat="1" applyFont="1" applyBorder="1" applyAlignment="1">
      <alignment/>
    </xf>
    <xf numFmtId="191" fontId="75" fillId="0" borderId="17" xfId="0" applyNumberFormat="1" applyFont="1" applyBorder="1" applyAlignment="1">
      <alignment/>
    </xf>
    <xf numFmtId="203" fontId="75" fillId="0" borderId="17" xfId="0" applyNumberFormat="1" applyFont="1" applyBorder="1" applyAlignment="1">
      <alignment/>
    </xf>
    <xf numFmtId="204" fontId="75" fillId="0" borderId="0" xfId="0" applyNumberFormat="1" applyFont="1" applyBorder="1" applyAlignment="1">
      <alignment/>
    </xf>
    <xf numFmtId="205" fontId="75" fillId="0" borderId="17" xfId="0" applyNumberFormat="1" applyFont="1" applyBorder="1" applyAlignment="1">
      <alignment/>
    </xf>
    <xf numFmtId="206" fontId="75" fillId="0" borderId="17" xfId="0" applyNumberFormat="1" applyFont="1" applyBorder="1" applyAlignment="1">
      <alignment/>
    </xf>
    <xf numFmtId="0" fontId="75" fillId="0" borderId="17" xfId="0" applyFont="1" applyBorder="1" applyAlignment="1">
      <alignment/>
    </xf>
    <xf numFmtId="194" fontId="75" fillId="0" borderId="18" xfId="0" applyNumberFormat="1" applyFont="1" applyBorder="1" applyAlignment="1" applyProtection="1">
      <alignment vertical="center"/>
      <protection/>
    </xf>
    <xf numFmtId="191" fontId="78" fillId="0" borderId="0" xfId="0" applyNumberFormat="1" applyFont="1" applyBorder="1" applyAlignment="1" applyProtection="1">
      <alignment vertical="center"/>
      <protection/>
    </xf>
    <xf numFmtId="192" fontId="78" fillId="0" borderId="0" xfId="0" applyNumberFormat="1" applyFont="1" applyBorder="1" applyAlignment="1" applyProtection="1">
      <alignment vertical="center"/>
      <protection/>
    </xf>
    <xf numFmtId="188" fontId="78" fillId="0" borderId="0" xfId="0" applyNumberFormat="1" applyFont="1" applyBorder="1" applyAlignment="1" applyProtection="1">
      <alignment vertical="center"/>
      <protection/>
    </xf>
    <xf numFmtId="49" fontId="75" fillId="0" borderId="0" xfId="0" applyNumberFormat="1" applyFont="1" applyBorder="1" applyAlignment="1">
      <alignment/>
    </xf>
    <xf numFmtId="190" fontId="75" fillId="0" borderId="0" xfId="0" applyNumberFormat="1" applyFont="1" applyBorder="1" applyAlignment="1">
      <alignment/>
    </xf>
    <xf numFmtId="191" fontId="75" fillId="0" borderId="0" xfId="0" applyNumberFormat="1" applyFont="1" applyBorder="1" applyAlignment="1">
      <alignment/>
    </xf>
    <xf numFmtId="203" fontId="75" fillId="0" borderId="0" xfId="0" applyNumberFormat="1" applyFont="1" applyBorder="1" applyAlignment="1">
      <alignment/>
    </xf>
    <xf numFmtId="205" fontId="75" fillId="0" borderId="0" xfId="0" applyNumberFormat="1" applyFont="1" applyBorder="1" applyAlignment="1">
      <alignment/>
    </xf>
    <xf numFmtId="206" fontId="75" fillId="0" borderId="0" xfId="0" applyNumberFormat="1" applyFont="1" applyBorder="1" applyAlignment="1">
      <alignment/>
    </xf>
    <xf numFmtId="0" fontId="75" fillId="0" borderId="0" xfId="0" applyFont="1" applyBorder="1" applyAlignment="1">
      <alignment/>
    </xf>
    <xf numFmtId="194" fontId="75" fillId="0" borderId="20" xfId="0" applyNumberFormat="1" applyFont="1" applyBorder="1" applyAlignment="1" applyProtection="1">
      <alignment vertical="center"/>
      <protection/>
    </xf>
    <xf numFmtId="200" fontId="75" fillId="0" borderId="0" xfId="0" applyNumberFormat="1" applyFont="1" applyAlignment="1">
      <alignment/>
    </xf>
    <xf numFmtId="200" fontId="75" fillId="0" borderId="0" xfId="0" applyNumberFormat="1" applyFont="1" applyFill="1" applyAlignment="1">
      <alignment/>
    </xf>
    <xf numFmtId="202" fontId="75" fillId="0" borderId="0" xfId="0" applyNumberFormat="1" applyFont="1" applyAlignment="1">
      <alignment/>
    </xf>
    <xf numFmtId="2" fontId="82" fillId="0" borderId="0" xfId="0" applyNumberFormat="1" applyFont="1" applyAlignment="1">
      <alignment/>
    </xf>
    <xf numFmtId="0" fontId="75" fillId="0" borderId="0" xfId="0" applyFont="1" applyFill="1" applyAlignment="1">
      <alignment/>
    </xf>
    <xf numFmtId="0" fontId="83" fillId="0" borderId="0" xfId="0" applyFont="1" applyAlignment="1">
      <alignment horizontal="center"/>
    </xf>
    <xf numFmtId="0" fontId="82" fillId="0" borderId="0" xfId="0" applyFont="1" applyAlignment="1">
      <alignment/>
    </xf>
    <xf numFmtId="49" fontId="82" fillId="0" borderId="0" xfId="0" applyNumberFormat="1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49" fontId="75" fillId="44" borderId="0" xfId="0" applyNumberFormat="1" applyFont="1" applyFill="1" applyAlignment="1">
      <alignment/>
    </xf>
    <xf numFmtId="49" fontId="86" fillId="44" borderId="21" xfId="0" applyNumberFormat="1" applyFont="1" applyFill="1" applyBorder="1" applyAlignment="1" applyProtection="1">
      <alignment horizontal="center" vertical="center" wrapText="1"/>
      <protection/>
    </xf>
    <xf numFmtId="200" fontId="86" fillId="44" borderId="21" xfId="0" applyNumberFormat="1" applyFont="1" applyFill="1" applyBorder="1" applyAlignment="1" applyProtection="1">
      <alignment horizontal="center" vertical="center"/>
      <protection/>
    </xf>
    <xf numFmtId="0" fontId="87" fillId="0" borderId="22" xfId="0" applyFont="1" applyBorder="1" applyAlignment="1">
      <alignment horizontal="center" vertical="center" wrapText="1"/>
    </xf>
    <xf numFmtId="0" fontId="87" fillId="44" borderId="22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left"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0" fontId="88" fillId="0" borderId="0" xfId="0" applyFont="1" applyAlignment="1">
      <alignment/>
    </xf>
    <xf numFmtId="194" fontId="75" fillId="0" borderId="0" xfId="0" applyNumberFormat="1" applyFont="1" applyBorder="1" applyAlignment="1" applyProtection="1">
      <alignment vertical="center"/>
      <protection/>
    </xf>
    <xf numFmtId="0" fontId="75" fillId="44" borderId="0" xfId="0" applyFont="1" applyFill="1" applyAlignment="1">
      <alignment/>
    </xf>
    <xf numFmtId="0" fontId="90" fillId="44" borderId="0" xfId="0" applyFont="1" applyFill="1" applyAlignment="1">
      <alignment horizontal="center"/>
    </xf>
    <xf numFmtId="0" fontId="91" fillId="44" borderId="23" xfId="0" applyFont="1" applyFill="1" applyBorder="1" applyAlignment="1">
      <alignment horizontal="center" vertical="center" wrapText="1"/>
    </xf>
    <xf numFmtId="0" fontId="92" fillId="0" borderId="23" xfId="0" applyFont="1" applyBorder="1" applyAlignment="1">
      <alignment vertical="center" wrapText="1"/>
    </xf>
    <xf numFmtId="49" fontId="75" fillId="44" borderId="0" xfId="0" applyNumberFormat="1" applyFont="1" applyFill="1" applyAlignment="1">
      <alignment horizontal="center" vertical="center"/>
    </xf>
    <xf numFmtId="200" fontId="93" fillId="44" borderId="0" xfId="0" applyNumberFormat="1" applyFont="1" applyFill="1" applyAlignment="1">
      <alignment horizontal="center" vertical="center"/>
    </xf>
    <xf numFmtId="0" fontId="92" fillId="0" borderId="23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84" fillId="44" borderId="0" xfId="0" applyFont="1" applyFill="1" applyAlignment="1">
      <alignment horizontal="center" vertical="center"/>
    </xf>
    <xf numFmtId="0" fontId="86" fillId="44" borderId="0" xfId="0" applyFont="1" applyFill="1" applyAlignment="1">
      <alignment horizontal="center" vertical="center"/>
    </xf>
    <xf numFmtId="200" fontId="86" fillId="44" borderId="0" xfId="0" applyNumberFormat="1" applyFont="1" applyFill="1" applyAlignment="1">
      <alignment horizontal="center" vertical="center"/>
    </xf>
    <xf numFmtId="200" fontId="86" fillId="0" borderId="0" xfId="0" applyNumberFormat="1" applyFont="1" applyAlignment="1">
      <alignment horizontal="center" vertical="center"/>
    </xf>
    <xf numFmtId="10" fontId="86" fillId="0" borderId="0" xfId="0" applyNumberFormat="1" applyFont="1" applyBorder="1" applyAlignment="1" applyProtection="1">
      <alignment horizontal="center" vertical="center"/>
      <protection/>
    </xf>
    <xf numFmtId="10" fontId="86" fillId="0" borderId="0" xfId="0" applyNumberFormat="1" applyFont="1" applyAlignment="1">
      <alignment horizontal="center" vertical="center"/>
    </xf>
    <xf numFmtId="201" fontId="94" fillId="44" borderId="0" xfId="0" applyNumberFormat="1" applyFont="1" applyFill="1" applyAlignment="1">
      <alignment horizontal="center" vertical="center"/>
    </xf>
    <xf numFmtId="0" fontId="95" fillId="0" borderId="23" xfId="0" applyFont="1" applyFill="1" applyBorder="1" applyAlignment="1" applyProtection="1">
      <alignment horizontal="center" vertical="center" wrapText="1"/>
      <protection/>
    </xf>
    <xf numFmtId="49" fontId="95" fillId="0" borderId="23" xfId="0" applyNumberFormat="1" applyFont="1" applyFill="1" applyBorder="1" applyAlignment="1" applyProtection="1">
      <alignment horizontal="center" vertical="center" wrapText="1"/>
      <protection/>
    </xf>
    <xf numFmtId="0" fontId="96" fillId="0" borderId="23" xfId="0" applyFont="1" applyFill="1" applyBorder="1" applyAlignment="1" applyProtection="1">
      <alignment horizontal="center" vertical="center" wrapText="1"/>
      <protection/>
    </xf>
    <xf numFmtId="0" fontId="96" fillId="44" borderId="23" xfId="0" applyFont="1" applyFill="1" applyBorder="1" applyAlignment="1" applyProtection="1">
      <alignment horizontal="center" vertical="center" wrapText="1"/>
      <protection/>
    </xf>
    <xf numFmtId="0" fontId="97" fillId="44" borderId="23" xfId="0" applyFont="1" applyFill="1" applyBorder="1" applyAlignment="1">
      <alignment horizontal="center" vertical="center" wrapText="1"/>
    </xf>
    <xf numFmtId="0" fontId="92" fillId="44" borderId="23" xfId="0" applyFont="1" applyFill="1" applyBorder="1" applyAlignment="1">
      <alignment horizontal="center" vertical="center" wrapText="1"/>
    </xf>
    <xf numFmtId="200" fontId="87" fillId="44" borderId="23" xfId="0" applyNumberFormat="1" applyFont="1" applyFill="1" applyBorder="1" applyAlignment="1" applyProtection="1">
      <alignment horizontal="center" vertical="center"/>
      <protection/>
    </xf>
    <xf numFmtId="201" fontId="94" fillId="0" borderId="23" xfId="0" applyNumberFormat="1" applyFont="1" applyBorder="1" applyAlignment="1" applyProtection="1">
      <alignment horizontal="center" vertical="center"/>
      <protection/>
    </xf>
    <xf numFmtId="201" fontId="98" fillId="44" borderId="23" xfId="0" applyNumberFormat="1" applyFont="1" applyFill="1" applyBorder="1" applyAlignment="1" applyProtection="1">
      <alignment horizontal="center" vertical="center"/>
      <protection/>
    </xf>
    <xf numFmtId="200" fontId="86" fillId="0" borderId="23" xfId="0" applyNumberFormat="1" applyFont="1" applyBorder="1" applyAlignment="1" applyProtection="1">
      <alignment horizontal="center" vertical="center"/>
      <protection/>
    </xf>
    <xf numFmtId="0" fontId="99" fillId="44" borderId="23" xfId="0" applyFont="1" applyFill="1" applyBorder="1" applyAlignment="1">
      <alignment horizontal="center" vertical="center" wrapText="1"/>
    </xf>
    <xf numFmtId="0" fontId="100" fillId="44" borderId="23" xfId="0" applyFont="1" applyFill="1" applyBorder="1" applyAlignment="1">
      <alignment horizontal="center" vertical="center" wrapText="1"/>
    </xf>
    <xf numFmtId="191" fontId="78" fillId="44" borderId="23" xfId="0" applyNumberFormat="1" applyFont="1" applyFill="1" applyBorder="1" applyAlignment="1" applyProtection="1">
      <alignment horizontal="center" vertical="center"/>
      <protection/>
    </xf>
    <xf numFmtId="197" fontId="78" fillId="44" borderId="23" xfId="0" applyNumberFormat="1" applyFont="1" applyFill="1" applyBorder="1" applyAlignment="1" applyProtection="1">
      <alignment horizontal="center" vertical="center"/>
      <protection/>
    </xf>
    <xf numFmtId="190" fontId="78" fillId="44" borderId="23" xfId="0" applyNumberFormat="1" applyFont="1" applyFill="1" applyBorder="1" applyAlignment="1" applyProtection="1">
      <alignment horizontal="center" vertical="center"/>
      <protection/>
    </xf>
    <xf numFmtId="198" fontId="78" fillId="44" borderId="23" xfId="0" applyNumberFormat="1" applyFont="1" applyFill="1" applyBorder="1" applyAlignment="1" applyProtection="1">
      <alignment horizontal="center" vertical="center"/>
      <protection/>
    </xf>
    <xf numFmtId="199" fontId="78" fillId="44" borderId="23" xfId="0" applyNumberFormat="1" applyFont="1" applyFill="1" applyBorder="1" applyAlignment="1" applyProtection="1">
      <alignment horizontal="center" vertical="center"/>
      <protection/>
    </xf>
    <xf numFmtId="49" fontId="78" fillId="44" borderId="23" xfId="0" applyNumberFormat="1" applyFont="1" applyFill="1" applyBorder="1" applyAlignment="1" applyProtection="1">
      <alignment horizontal="center" vertical="center"/>
      <protection/>
    </xf>
    <xf numFmtId="49" fontId="78" fillId="44" borderId="23" xfId="0" applyNumberFormat="1" applyFont="1" applyFill="1" applyBorder="1" applyAlignment="1" applyProtection="1">
      <alignment horizontal="center" vertical="center" wrapText="1"/>
      <protection/>
    </xf>
    <xf numFmtId="49" fontId="75" fillId="44" borderId="23" xfId="0" applyNumberFormat="1" applyFont="1" applyFill="1" applyBorder="1" applyAlignment="1">
      <alignment horizontal="center" vertical="center"/>
    </xf>
    <xf numFmtId="194" fontId="78" fillId="44" borderId="23" xfId="0" applyNumberFormat="1" applyFont="1" applyFill="1" applyBorder="1" applyAlignment="1" applyProtection="1">
      <alignment horizontal="center" vertical="center"/>
      <protection/>
    </xf>
    <xf numFmtId="201" fontId="94" fillId="44" borderId="23" xfId="0" applyNumberFormat="1" applyFont="1" applyFill="1" applyBorder="1" applyAlignment="1" applyProtection="1">
      <alignment horizontal="center" vertical="center"/>
      <protection/>
    </xf>
    <xf numFmtId="0" fontId="97" fillId="44" borderId="23" xfId="0" applyFont="1" applyFill="1" applyBorder="1" applyAlignment="1">
      <alignment horizontal="center" vertical="center"/>
    </xf>
    <xf numFmtId="201" fontId="101" fillId="44" borderId="23" xfId="0" applyNumberFormat="1" applyFont="1" applyFill="1" applyBorder="1" applyAlignment="1" applyProtection="1">
      <alignment horizontal="center" vertical="center" wrapText="1"/>
      <protection/>
    </xf>
    <xf numFmtId="201" fontId="81" fillId="44" borderId="23" xfId="0" applyNumberFormat="1" applyFont="1" applyFill="1" applyBorder="1" applyAlignment="1" applyProtection="1">
      <alignment horizontal="center" vertical="center"/>
      <protection/>
    </xf>
    <xf numFmtId="200" fontId="86" fillId="44" borderId="23" xfId="0" applyNumberFormat="1" applyFont="1" applyFill="1" applyBorder="1" applyAlignment="1" applyProtection="1">
      <alignment horizontal="center" vertical="center"/>
      <protection/>
    </xf>
    <xf numFmtId="49" fontId="97" fillId="44" borderId="23" xfId="0" applyNumberFormat="1" applyFont="1" applyFill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201" fontId="94" fillId="0" borderId="23" xfId="0" applyNumberFormat="1" applyFont="1" applyFill="1" applyBorder="1" applyAlignment="1" applyProtection="1">
      <alignment horizontal="center" vertical="center"/>
      <protection/>
    </xf>
    <xf numFmtId="201" fontId="98" fillId="0" borderId="23" xfId="0" applyNumberFormat="1" applyFont="1" applyFill="1" applyBorder="1" applyAlignment="1" applyProtection="1">
      <alignment horizontal="center" vertical="center"/>
      <protection/>
    </xf>
    <xf numFmtId="200" fontId="87" fillId="0" borderId="23" xfId="0" applyNumberFormat="1" applyFont="1" applyBorder="1" applyAlignment="1" applyProtection="1">
      <alignment horizontal="center" vertical="center"/>
      <protection/>
    </xf>
    <xf numFmtId="200" fontId="87" fillId="0" borderId="23" xfId="0" applyNumberFormat="1" applyFont="1" applyFill="1" applyBorder="1" applyAlignment="1" applyProtection="1">
      <alignment horizontal="center" vertical="center"/>
      <protection/>
    </xf>
    <xf numFmtId="0" fontId="97" fillId="0" borderId="23" xfId="0" applyFont="1" applyFill="1" applyBorder="1" applyAlignment="1">
      <alignment horizontal="center" vertical="center" wrapText="1"/>
    </xf>
    <xf numFmtId="200" fontId="86" fillId="0" borderId="23" xfId="0" applyNumberFormat="1" applyFont="1" applyFill="1" applyBorder="1" applyAlignment="1" applyProtection="1">
      <alignment horizontal="center" vertical="center"/>
      <protection/>
    </xf>
    <xf numFmtId="10" fontId="86" fillId="0" borderId="23" xfId="0" applyNumberFormat="1" applyFont="1" applyBorder="1" applyAlignment="1" applyProtection="1">
      <alignment horizontal="center" vertical="center"/>
      <protection/>
    </xf>
    <xf numFmtId="10" fontId="86" fillId="44" borderId="23" xfId="0" applyNumberFormat="1" applyFont="1" applyFill="1" applyBorder="1" applyAlignment="1" applyProtection="1">
      <alignment horizontal="center" vertical="center"/>
      <protection/>
    </xf>
    <xf numFmtId="0" fontId="75" fillId="44" borderId="0" xfId="0" applyFont="1" applyFill="1" applyAlignment="1">
      <alignment horizontal="center" vertical="center"/>
    </xf>
    <xf numFmtId="0" fontId="81" fillId="44" borderId="0" xfId="0" applyFont="1" applyFill="1" applyAlignment="1">
      <alignment horizontal="center" vertical="center"/>
    </xf>
    <xf numFmtId="0" fontId="97" fillId="45" borderId="23" xfId="0" applyFont="1" applyFill="1" applyBorder="1" applyAlignment="1">
      <alignment horizontal="center" vertical="center"/>
    </xf>
    <xf numFmtId="49" fontId="86" fillId="45" borderId="23" xfId="0" applyNumberFormat="1" applyFont="1" applyFill="1" applyBorder="1" applyAlignment="1" applyProtection="1">
      <alignment horizontal="center" vertical="center"/>
      <protection/>
    </xf>
    <xf numFmtId="191" fontId="73" fillId="45" borderId="23" xfId="0" applyNumberFormat="1" applyFont="1" applyFill="1" applyBorder="1" applyAlignment="1" applyProtection="1">
      <alignment horizontal="center" vertical="center"/>
      <protection/>
    </xf>
    <xf numFmtId="197" fontId="73" fillId="45" borderId="23" xfId="0" applyNumberFormat="1" applyFont="1" applyFill="1" applyBorder="1" applyAlignment="1" applyProtection="1">
      <alignment horizontal="center" vertical="center"/>
      <protection/>
    </xf>
    <xf numFmtId="190" fontId="73" fillId="45" borderId="23" xfId="0" applyNumberFormat="1" applyFont="1" applyFill="1" applyBorder="1" applyAlignment="1" applyProtection="1">
      <alignment horizontal="center" vertical="center"/>
      <protection/>
    </xf>
    <xf numFmtId="198" fontId="73" fillId="45" borderId="23" xfId="0" applyNumberFormat="1" applyFont="1" applyFill="1" applyBorder="1" applyAlignment="1" applyProtection="1">
      <alignment horizontal="center" vertical="center"/>
      <protection/>
    </xf>
    <xf numFmtId="199" fontId="73" fillId="45" borderId="23" xfId="0" applyNumberFormat="1" applyFont="1" applyFill="1" applyBorder="1" applyAlignment="1" applyProtection="1">
      <alignment horizontal="center" vertical="center"/>
      <protection/>
    </xf>
    <xf numFmtId="49" fontId="73" fillId="45" borderId="23" xfId="0" applyNumberFormat="1" applyFont="1" applyFill="1" applyBorder="1" applyAlignment="1" applyProtection="1">
      <alignment horizontal="center" vertical="center"/>
      <protection/>
    </xf>
    <xf numFmtId="49" fontId="73" fillId="45" borderId="23" xfId="0" applyNumberFormat="1" applyFont="1" applyFill="1" applyBorder="1" applyAlignment="1" applyProtection="1">
      <alignment horizontal="center" vertical="center" wrapText="1"/>
      <protection/>
    </xf>
    <xf numFmtId="49" fontId="90" fillId="45" borderId="23" xfId="0" applyNumberFormat="1" applyFont="1" applyFill="1" applyBorder="1" applyAlignment="1">
      <alignment horizontal="center" vertical="center"/>
    </xf>
    <xf numFmtId="194" fontId="73" fillId="45" borderId="23" xfId="0" applyNumberFormat="1" applyFont="1" applyFill="1" applyBorder="1" applyAlignment="1" applyProtection="1">
      <alignment horizontal="center" vertical="center"/>
      <protection/>
    </xf>
    <xf numFmtId="200" fontId="86" fillId="45" borderId="23" xfId="0" applyNumberFormat="1" applyFont="1" applyFill="1" applyBorder="1" applyAlignment="1" applyProtection="1">
      <alignment horizontal="center" vertical="center"/>
      <protection/>
    </xf>
    <xf numFmtId="201" fontId="94" fillId="45" borderId="23" xfId="0" applyNumberFormat="1" applyFont="1" applyFill="1" applyBorder="1" applyAlignment="1" applyProtection="1">
      <alignment horizontal="center" vertical="center"/>
      <protection/>
    </xf>
    <xf numFmtId="10" fontId="86" fillId="45" borderId="23" xfId="0" applyNumberFormat="1" applyFont="1" applyFill="1" applyBorder="1" applyAlignment="1" applyProtection="1">
      <alignment horizontal="center" vertical="center"/>
      <protection/>
    </xf>
    <xf numFmtId="201" fontId="98" fillId="45" borderId="23" xfId="0" applyNumberFormat="1" applyFont="1" applyFill="1" applyBorder="1" applyAlignment="1" applyProtection="1">
      <alignment horizontal="center" vertical="center"/>
      <protection/>
    </xf>
    <xf numFmtId="0" fontId="97" fillId="45" borderId="23" xfId="0" applyFont="1" applyFill="1" applyBorder="1" applyAlignment="1">
      <alignment horizontal="center" vertical="center" wrapText="1"/>
    </xf>
    <xf numFmtId="191" fontId="78" fillId="45" borderId="23" xfId="0" applyNumberFormat="1" applyFont="1" applyFill="1" applyBorder="1" applyAlignment="1" applyProtection="1">
      <alignment horizontal="center" vertical="center"/>
      <protection/>
    </xf>
    <xf numFmtId="197" fontId="78" fillId="45" borderId="23" xfId="0" applyNumberFormat="1" applyFont="1" applyFill="1" applyBorder="1" applyAlignment="1" applyProtection="1">
      <alignment horizontal="center" vertical="center"/>
      <protection/>
    </xf>
    <xf numFmtId="190" fontId="78" fillId="45" borderId="23" xfId="0" applyNumberFormat="1" applyFont="1" applyFill="1" applyBorder="1" applyAlignment="1" applyProtection="1">
      <alignment horizontal="center" vertical="center"/>
      <protection/>
    </xf>
    <xf numFmtId="198" fontId="78" fillId="45" borderId="23" xfId="0" applyNumberFormat="1" applyFont="1" applyFill="1" applyBorder="1" applyAlignment="1" applyProtection="1">
      <alignment horizontal="center" vertical="center"/>
      <protection/>
    </xf>
    <xf numFmtId="199" fontId="78" fillId="45" borderId="23" xfId="0" applyNumberFormat="1" applyFont="1" applyFill="1" applyBorder="1" applyAlignment="1" applyProtection="1">
      <alignment horizontal="center" vertical="center"/>
      <protection/>
    </xf>
    <xf numFmtId="49" fontId="78" fillId="45" borderId="23" xfId="0" applyNumberFormat="1" applyFont="1" applyFill="1" applyBorder="1" applyAlignment="1" applyProtection="1">
      <alignment horizontal="center" vertical="center"/>
      <protection/>
    </xf>
    <xf numFmtId="49" fontId="78" fillId="45" borderId="23" xfId="0" applyNumberFormat="1" applyFont="1" applyFill="1" applyBorder="1" applyAlignment="1" applyProtection="1">
      <alignment horizontal="center" vertical="center" wrapText="1"/>
      <protection/>
    </xf>
    <xf numFmtId="49" fontId="75" fillId="45" borderId="23" xfId="0" applyNumberFormat="1" applyFont="1" applyFill="1" applyBorder="1" applyAlignment="1">
      <alignment horizontal="center" vertical="center"/>
    </xf>
    <xf numFmtId="194" fontId="78" fillId="45" borderId="23" xfId="0" applyNumberFormat="1" applyFont="1" applyFill="1" applyBorder="1" applyAlignment="1" applyProtection="1">
      <alignment horizontal="center" vertical="center"/>
      <protection/>
    </xf>
    <xf numFmtId="0" fontId="91" fillId="0" borderId="23" xfId="0" applyFont="1" applyBorder="1" applyAlignment="1">
      <alignment horizontal="center" vertical="center"/>
    </xf>
    <xf numFmtId="0" fontId="91" fillId="0" borderId="24" xfId="0" applyFont="1" applyBorder="1" applyAlignment="1">
      <alignment horizontal="center" vertical="center"/>
    </xf>
    <xf numFmtId="0" fontId="91" fillId="0" borderId="23" xfId="0" applyFont="1" applyFill="1" applyBorder="1" applyAlignment="1">
      <alignment horizontal="center" vertical="center" wrapText="1"/>
    </xf>
    <xf numFmtId="10" fontId="88" fillId="44" borderId="22" xfId="0" applyNumberFormat="1" applyFont="1" applyFill="1" applyBorder="1" applyAlignment="1">
      <alignment horizontal="center" vertical="center"/>
    </xf>
    <xf numFmtId="200" fontId="102" fillId="44" borderId="23" xfId="0" applyNumberFormat="1" applyFont="1" applyFill="1" applyBorder="1" applyAlignment="1" applyProtection="1">
      <alignment horizontal="center" vertical="center"/>
      <protection/>
    </xf>
    <xf numFmtId="0" fontId="10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103" fillId="0" borderId="0" xfId="0" applyFont="1" applyAlignment="1">
      <alignment vertical="top"/>
    </xf>
    <xf numFmtId="0" fontId="104" fillId="0" borderId="23" xfId="0" applyFont="1" applyBorder="1" applyAlignment="1">
      <alignment horizontal="center" vertical="center" wrapText="1"/>
    </xf>
    <xf numFmtId="0" fontId="97" fillId="0" borderId="23" xfId="0" applyFont="1" applyBorder="1" applyAlignment="1">
      <alignment vertical="center"/>
    </xf>
    <xf numFmtId="0" fontId="92" fillId="0" borderId="0" xfId="0" applyFont="1" applyAlignment="1">
      <alignment vertical="center" wrapText="1"/>
    </xf>
    <xf numFmtId="0" fontId="89" fillId="0" borderId="23" xfId="0" applyFont="1" applyBorder="1" applyAlignment="1">
      <alignment horizontal="center" vertical="center"/>
    </xf>
    <xf numFmtId="4" fontId="105" fillId="0" borderId="23" xfId="0" applyNumberFormat="1" applyFont="1" applyBorder="1" applyAlignment="1">
      <alignment horizontal="center" vertical="center"/>
    </xf>
    <xf numFmtId="0" fontId="86" fillId="44" borderId="23" xfId="0" applyFont="1" applyFill="1" applyBorder="1" applyAlignment="1">
      <alignment horizontal="center" vertical="center"/>
    </xf>
    <xf numFmtId="0" fontId="106" fillId="0" borderId="23" xfId="0" applyFont="1" applyBorder="1" applyAlignment="1">
      <alignment vertical="center" wrapText="1"/>
    </xf>
    <xf numFmtId="0" fontId="106" fillId="0" borderId="23" xfId="0" applyFont="1" applyBorder="1" applyAlignment="1">
      <alignment horizontal="center" vertical="center" wrapText="1"/>
    </xf>
    <xf numFmtId="0" fontId="85" fillId="0" borderId="23" xfId="0" applyFont="1" applyFill="1" applyBorder="1" applyAlignment="1" applyProtection="1">
      <alignment horizontal="center" vertical="center" wrapText="1"/>
      <protection/>
    </xf>
    <xf numFmtId="0" fontId="84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Border="1" applyAlignment="1">
      <alignment horizontal="center" vertical="center" wrapText="1"/>
    </xf>
    <xf numFmtId="200" fontId="102" fillId="44" borderId="23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Fill="1" applyBorder="1" applyAlignment="1" applyProtection="1">
      <alignment horizontal="center" vertical="center" wrapText="1"/>
      <protection/>
    </xf>
    <xf numFmtId="0" fontId="106" fillId="0" borderId="23" xfId="0" applyFont="1" applyBorder="1" applyAlignment="1">
      <alignment horizontal="left" vertical="center" wrapText="1"/>
    </xf>
    <xf numFmtId="0" fontId="106" fillId="0" borderId="0" xfId="0" applyFont="1" applyAlignment="1">
      <alignment vertical="center" wrapText="1"/>
    </xf>
    <xf numFmtId="0" fontId="92" fillId="46" borderId="23" xfId="0" applyFont="1" applyFill="1" applyBorder="1" applyAlignment="1">
      <alignment horizontal="justify" vertical="center" wrapText="1"/>
    </xf>
    <xf numFmtId="0" fontId="107" fillId="0" borderId="19" xfId="0" applyFont="1" applyFill="1" applyBorder="1" applyAlignment="1" applyProtection="1">
      <alignment horizontal="center" vertical="center" wrapText="1"/>
      <protection/>
    </xf>
    <xf numFmtId="0" fontId="107" fillId="0" borderId="16" xfId="0" applyFont="1" applyFill="1" applyBorder="1" applyAlignment="1" applyProtection="1">
      <alignment horizontal="center" vertical="center" wrapText="1"/>
      <protection/>
    </xf>
    <xf numFmtId="0" fontId="104" fillId="0" borderId="25" xfId="0" applyFont="1" applyBorder="1" applyAlignment="1">
      <alignment horizontal="center" vertical="center" wrapText="1"/>
    </xf>
    <xf numFmtId="0" fontId="85" fillId="0" borderId="0" xfId="0" applyFont="1" applyAlignment="1">
      <alignment horizontal="left" vertical="top"/>
    </xf>
    <xf numFmtId="0" fontId="92" fillId="44" borderId="23" xfId="0" applyFont="1" applyFill="1" applyBorder="1" applyAlignment="1">
      <alignment vertical="center" wrapText="1"/>
    </xf>
    <xf numFmtId="0" fontId="73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08375"/>
          <c:w val="0.83875"/>
          <c:h val="0.8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'ННД БП 2019'!$A$6:$A$7</c:f>
              <c:strCache/>
            </c:strRef>
          </c:cat>
          <c:val>
            <c:numRef>
              <c:f>'ННД БП 2019'!$B$6:$B$7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0725"/>
          <c:w val="0.853"/>
          <c:h val="0.85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Прочие  межбюджетные трансферты, передаваемые   бюджетам  сельских  поселений (на реализацию мероприятий по приведению мест захоронения в соответствие с требованиями действующего законодательства о похоронном деле, а также санитарных норм и правил)
120 98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'БП 2019'!$B$5:$B$10</c:f>
              <c:strCache/>
            </c:strRef>
          </c:cat>
          <c:val>
            <c:numRef>
              <c:f>'БП 2019'!$C$5:$C$10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5"/>
          <c:y val="0.072"/>
          <c:w val="0.85375"/>
          <c:h val="0.85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'ННД 2019'!$A$6:$A$16</c:f>
              <c:strCache/>
            </c:strRef>
          </c:cat>
          <c:val>
            <c:numRef>
              <c:f>'ННД 2019'!$B$6:$B$16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38100</xdr:rowOff>
    </xdr:from>
    <xdr:to>
      <xdr:col>1</xdr:col>
      <xdr:colOff>1504950</xdr:colOff>
      <xdr:row>37</xdr:row>
      <xdr:rowOff>152400</xdr:rowOff>
    </xdr:to>
    <xdr:graphicFrame>
      <xdr:nvGraphicFramePr>
        <xdr:cNvPr id="1" name="Диаграмма 1"/>
        <xdr:cNvGraphicFramePr/>
      </xdr:nvGraphicFramePr>
      <xdr:xfrm>
        <a:off x="85725" y="2667000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76200</xdr:rowOff>
    </xdr:from>
    <xdr:to>
      <xdr:col>2</xdr:col>
      <xdr:colOff>2276475</xdr:colOff>
      <xdr:row>72</xdr:row>
      <xdr:rowOff>142875</xdr:rowOff>
    </xdr:to>
    <xdr:graphicFrame>
      <xdr:nvGraphicFramePr>
        <xdr:cNvPr id="1" name="Диаграмма 2"/>
        <xdr:cNvGraphicFramePr/>
      </xdr:nvGraphicFramePr>
      <xdr:xfrm>
        <a:off x="152400" y="6276975"/>
        <a:ext cx="9420225" cy="962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85725</xdr:rowOff>
    </xdr:from>
    <xdr:to>
      <xdr:col>2</xdr:col>
      <xdr:colOff>1562100</xdr:colOff>
      <xdr:row>81</xdr:row>
      <xdr:rowOff>114300</xdr:rowOff>
    </xdr:to>
    <xdr:graphicFrame>
      <xdr:nvGraphicFramePr>
        <xdr:cNvPr id="1" name="Диаграмма 1"/>
        <xdr:cNvGraphicFramePr/>
      </xdr:nvGraphicFramePr>
      <xdr:xfrm>
        <a:off x="28575" y="5534025"/>
        <a:ext cx="9810750" cy="1022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64.7109375" style="0" customWidth="1"/>
    <col min="2" max="2" width="23.28125" style="0" customWidth="1"/>
  </cols>
  <sheetData>
    <row r="1" spans="1:2" ht="18">
      <c r="A1" s="225" t="s">
        <v>131</v>
      </c>
      <c r="B1" s="226"/>
    </row>
    <row r="2" spans="1:2" ht="18">
      <c r="A2" s="225" t="s">
        <v>136</v>
      </c>
      <c r="B2" s="226"/>
    </row>
    <row r="3" spans="1:2" ht="18">
      <c r="A3" s="225" t="s">
        <v>175</v>
      </c>
      <c r="B3" s="226"/>
    </row>
    <row r="4" spans="1:2" ht="18">
      <c r="A4" s="227"/>
      <c r="B4" s="130"/>
    </row>
    <row r="5" spans="1:2" ht="52.5" customHeight="1">
      <c r="A5" s="228" t="s">
        <v>39</v>
      </c>
      <c r="B5" s="228" t="s">
        <v>130</v>
      </c>
    </row>
    <row r="6" spans="1:2" ht="23.25">
      <c r="A6" s="231" t="s">
        <v>118</v>
      </c>
      <c r="B6" s="232">
        <v>16602166.57</v>
      </c>
    </row>
    <row r="7" spans="1:2" ht="23.25">
      <c r="A7" s="231" t="s">
        <v>119</v>
      </c>
      <c r="B7" s="232">
        <v>7643053.32</v>
      </c>
    </row>
    <row r="8" spans="1:2" ht="23.25">
      <c r="A8" s="233" t="s">
        <v>66</v>
      </c>
      <c r="B8" s="232">
        <f>SUM(B6:B7)</f>
        <v>24245219.89</v>
      </c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6.421875" style="0" customWidth="1"/>
    <col min="2" max="2" width="83.00390625" style="0" customWidth="1"/>
    <col min="3" max="3" width="35.7109375" style="0" customWidth="1"/>
  </cols>
  <sheetData>
    <row r="1" spans="1:3" ht="15.75">
      <c r="A1" s="130"/>
      <c r="B1" s="131" t="s">
        <v>174</v>
      </c>
      <c r="C1" s="130"/>
    </row>
    <row r="2" spans="1:3" ht="15.75">
      <c r="A2" s="130"/>
      <c r="B2" s="249" t="s">
        <v>173</v>
      </c>
      <c r="C2" s="130"/>
    </row>
    <row r="3" spans="1:3" ht="15">
      <c r="A3" s="130"/>
      <c r="B3" s="130"/>
      <c r="C3" s="241"/>
    </row>
    <row r="4" spans="1:3" ht="54" customHeight="1">
      <c r="A4" s="157" t="s">
        <v>38</v>
      </c>
      <c r="B4" s="157" t="s">
        <v>39</v>
      </c>
      <c r="C4" s="236" t="s">
        <v>172</v>
      </c>
    </row>
    <row r="5" spans="1:3" ht="76.5" customHeight="1">
      <c r="A5" s="179" t="s">
        <v>155</v>
      </c>
      <c r="B5" s="250" t="s">
        <v>120</v>
      </c>
      <c r="C5" s="224">
        <v>3681</v>
      </c>
    </row>
    <row r="6" spans="1:3" ht="42" customHeight="1">
      <c r="A6" s="161" t="s">
        <v>156</v>
      </c>
      <c r="B6" s="250" t="s">
        <v>77</v>
      </c>
      <c r="C6" s="224">
        <v>191683</v>
      </c>
    </row>
    <row r="7" spans="1:3" ht="37.5" customHeight="1">
      <c r="A7" s="184" t="s">
        <v>154</v>
      </c>
      <c r="B7" s="145" t="s">
        <v>145</v>
      </c>
      <c r="C7" s="224">
        <v>4356386.4</v>
      </c>
    </row>
    <row r="8" spans="1:3" ht="74.25" customHeight="1">
      <c r="A8" s="184" t="s">
        <v>160</v>
      </c>
      <c r="B8" s="230" t="s">
        <v>161</v>
      </c>
      <c r="C8" s="224">
        <v>120984.65</v>
      </c>
    </row>
    <row r="9" spans="1:3" ht="55.5" customHeight="1">
      <c r="A9" s="184" t="s">
        <v>162</v>
      </c>
      <c r="B9" s="145" t="s">
        <v>163</v>
      </c>
      <c r="C9" s="224">
        <v>2970505</v>
      </c>
    </row>
    <row r="10" spans="1:3" ht="53.25" customHeight="1">
      <c r="A10" s="161" t="s">
        <v>157</v>
      </c>
      <c r="B10" s="250" t="s">
        <v>121</v>
      </c>
      <c r="C10" s="224">
        <v>-186.73</v>
      </c>
    </row>
    <row r="11" spans="1:3" ht="23.25">
      <c r="A11" s="237"/>
      <c r="B11" s="250" t="s">
        <v>148</v>
      </c>
      <c r="C11" s="240">
        <f>SUM(C5:C10)</f>
        <v>7643053.32</v>
      </c>
    </row>
  </sheetData>
  <sheetProtection/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97.28125" style="0" customWidth="1"/>
    <col min="2" max="2" width="26.8515625" style="0" customWidth="1"/>
    <col min="3" max="3" width="24.421875" style="0" customWidth="1"/>
  </cols>
  <sheetData>
    <row r="1" spans="1:3" ht="20.25">
      <c r="A1" s="137" t="s">
        <v>111</v>
      </c>
      <c r="B1" s="137"/>
      <c r="C1" s="138"/>
    </row>
    <row r="2" spans="1:3" ht="20.25">
      <c r="A2" s="137" t="s">
        <v>112</v>
      </c>
      <c r="B2" s="137"/>
      <c r="C2" s="138"/>
    </row>
    <row r="3" spans="1:3" ht="20.25">
      <c r="A3" s="139" t="s">
        <v>170</v>
      </c>
      <c r="B3" s="140"/>
      <c r="C3" s="138"/>
    </row>
    <row r="4" spans="1:3" ht="13.5" thickBot="1">
      <c r="A4" s="3"/>
      <c r="B4" s="3"/>
      <c r="C4" s="3"/>
    </row>
    <row r="5" spans="1:3" ht="45.75" thickBot="1">
      <c r="A5" s="246" t="s">
        <v>39</v>
      </c>
      <c r="B5" s="247" t="s">
        <v>171</v>
      </c>
      <c r="C5" s="248" t="s">
        <v>113</v>
      </c>
    </row>
    <row r="6" spans="1:3" ht="23.25" customHeight="1" thickBot="1">
      <c r="A6" s="135" t="s">
        <v>110</v>
      </c>
      <c r="B6" s="134">
        <v>11264542.37</v>
      </c>
      <c r="C6" s="223">
        <f>B6/B17*100%</f>
        <v>0.6784983346905427</v>
      </c>
    </row>
    <row r="7" spans="1:3" ht="25.5" customHeight="1" thickBot="1">
      <c r="A7" s="136" t="s">
        <v>100</v>
      </c>
      <c r="B7" s="134">
        <v>120487.17</v>
      </c>
      <c r="C7" s="223">
        <f>B7/B17*100%</f>
        <v>0.0072573160552261585</v>
      </c>
    </row>
    <row r="8" spans="1:3" ht="25.5" customHeight="1" thickBot="1">
      <c r="A8" s="136" t="s">
        <v>99</v>
      </c>
      <c r="B8" s="134">
        <v>307899.44</v>
      </c>
      <c r="C8" s="223">
        <f>B8/B17*100%</f>
        <v>0.018545738515620736</v>
      </c>
    </row>
    <row r="9" spans="1:3" ht="24.75" customHeight="1" thickBot="1">
      <c r="A9" s="135" t="s">
        <v>144</v>
      </c>
      <c r="B9" s="134">
        <v>130125.81</v>
      </c>
      <c r="C9" s="223">
        <f>B9/B17*100%</f>
        <v>0.007837881245881272</v>
      </c>
    </row>
    <row r="10" spans="1:3" ht="26.25" customHeight="1" thickBot="1">
      <c r="A10" s="135" t="s">
        <v>114</v>
      </c>
      <c r="B10" s="134">
        <v>3940819.29</v>
      </c>
      <c r="C10" s="223">
        <f>B10/B17*100%</f>
        <v>0.23736777205458431</v>
      </c>
    </row>
    <row r="11" spans="1:3" ht="23.25" customHeight="1" thickBot="1">
      <c r="A11" s="239" t="s">
        <v>141</v>
      </c>
      <c r="B11" s="134">
        <v>55239.71</v>
      </c>
      <c r="C11" s="223">
        <f>B11/B17*100%</f>
        <v>0.0033272591120617817</v>
      </c>
    </row>
    <row r="12" spans="1:3" ht="24.75" customHeight="1" thickBot="1">
      <c r="A12" s="136" t="s">
        <v>164</v>
      </c>
      <c r="B12" s="134">
        <v>7849.8</v>
      </c>
      <c r="C12" s="223">
        <f>B12/B17*100%</f>
        <v>0.00047281780765797966</v>
      </c>
    </row>
    <row r="13" spans="1:3" ht="24.75" customHeight="1" thickBot="1">
      <c r="A13" s="136" t="s">
        <v>83</v>
      </c>
      <c r="B13" s="134">
        <v>169474.75</v>
      </c>
      <c r="C13" s="223">
        <f>B13/B17*100%</f>
        <v>0.010207989980430609</v>
      </c>
    </row>
    <row r="14" spans="1:3" ht="24.75" customHeight="1" thickBot="1">
      <c r="A14" s="136" t="s">
        <v>115</v>
      </c>
      <c r="B14" s="134">
        <v>115000</v>
      </c>
      <c r="C14" s="223">
        <f>B14/B17</f>
        <v>0.006926806782423458</v>
      </c>
    </row>
    <row r="15" spans="1:3" ht="23.25" customHeight="1" thickBot="1">
      <c r="A15" s="136" t="s">
        <v>116</v>
      </c>
      <c r="B15" s="134">
        <v>22296.22</v>
      </c>
      <c r="C15" s="223">
        <f>B15/B17*100%</f>
        <v>0.0013429705036383092</v>
      </c>
    </row>
    <row r="16" spans="1:3" ht="24" customHeight="1" thickBot="1">
      <c r="A16" s="136" t="s">
        <v>117</v>
      </c>
      <c r="B16" s="134">
        <v>468432.01</v>
      </c>
      <c r="C16" s="223">
        <f>B16/B17*100%</f>
        <v>0.028215113251932638</v>
      </c>
    </row>
    <row r="17" spans="1:3" ht="26.25" customHeight="1" thickBot="1">
      <c r="A17" s="133" t="s">
        <v>127</v>
      </c>
      <c r="B17" s="134">
        <f>SUM(B6:B16)</f>
        <v>16602166.57</v>
      </c>
      <c r="C17" s="223">
        <f>SUM(C6:C16)</f>
        <v>0.9999999999999997</v>
      </c>
    </row>
  </sheetData>
  <sheetProtection/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03"/>
  <sheetViews>
    <sheetView zoomScalePageLayoutView="0" workbookViewId="0" topLeftCell="A34">
      <selection activeCell="C85" sqref="C85"/>
    </sheetView>
  </sheetViews>
  <sheetFormatPr defaultColWidth="9.140625" defaultRowHeight="12.75"/>
  <cols>
    <col min="1" max="1" width="2.7109375" style="3" customWidth="1"/>
    <col min="2" max="2" width="25.7109375" style="3" customWidth="1"/>
    <col min="3" max="3" width="94.57421875" style="3" customWidth="1"/>
    <col min="4" max="4" width="10.7109375" style="3" hidden="1" customWidth="1"/>
    <col min="5" max="5" width="11.00390625" style="3" hidden="1" customWidth="1"/>
    <col min="6" max="6" width="10.00390625" style="3" hidden="1" customWidth="1"/>
    <col min="7" max="7" width="15.57421875" style="3" hidden="1" customWidth="1"/>
    <col min="8" max="8" width="14.140625" style="3" hidden="1" customWidth="1"/>
    <col min="9" max="9" width="12.57421875" style="3" hidden="1" customWidth="1"/>
    <col min="10" max="10" width="24.7109375" style="4" hidden="1" customWidth="1"/>
    <col min="11" max="12" width="14.7109375" style="3" hidden="1" customWidth="1"/>
    <col min="13" max="13" width="14.421875" style="3" hidden="1" customWidth="1"/>
    <col min="14" max="14" width="18.28125" style="3" customWidth="1"/>
    <col min="15" max="15" width="18.421875" style="3" customWidth="1"/>
    <col min="16" max="16" width="13.57421875" style="3" hidden="1" customWidth="1"/>
    <col min="17" max="17" width="17.57421875" style="3" customWidth="1"/>
    <col min="18" max="18" width="14.8515625" style="3" customWidth="1"/>
    <col min="19" max="19" width="13.140625" style="3" customWidth="1"/>
    <col min="20" max="20" width="18.421875" style="3" customWidth="1"/>
    <col min="21" max="21" width="15.28125" style="3" customWidth="1"/>
    <col min="22" max="22" width="11.57421875" style="3" customWidth="1"/>
    <col min="23" max="23" width="11.00390625" style="3" customWidth="1"/>
    <col min="24" max="24" width="13.421875" style="3" hidden="1" customWidth="1"/>
    <col min="25" max="25" width="11.421875" style="3" customWidth="1"/>
    <col min="26" max="26" width="11.8515625" style="3" customWidth="1"/>
    <col min="27" max="27" width="11.140625" style="3" customWidth="1"/>
    <col min="28" max="28" width="16.28125" style="41" customWidth="1"/>
    <col min="29" max="33" width="11.57421875" style="41" hidden="1" customWidth="1"/>
    <col min="34" max="36" width="11.28125" style="3" hidden="1" customWidth="1"/>
    <col min="37" max="37" width="11.8515625" style="41" hidden="1" customWidth="1"/>
    <col min="38" max="38" width="19.28125" style="3" hidden="1" customWidth="1"/>
    <col min="39" max="39" width="12.140625" style="3" hidden="1" customWidth="1"/>
    <col min="40" max="40" width="15.7109375" style="3" hidden="1" customWidth="1"/>
    <col min="41" max="41" width="15.00390625" style="3" hidden="1" customWidth="1"/>
    <col min="42" max="42" width="14.421875" style="3" hidden="1" customWidth="1"/>
    <col min="43" max="43" width="17.421875" style="3" hidden="1" customWidth="1"/>
    <col min="44" max="44" width="18.7109375" style="3" hidden="1" customWidth="1"/>
    <col min="45" max="45" width="13.57421875" style="3" hidden="1" customWidth="1"/>
    <col min="46" max="46" width="17.28125" style="3" hidden="1" customWidth="1"/>
    <col min="47" max="47" width="15.00390625" style="3" hidden="1" customWidth="1"/>
    <col min="48" max="16384" width="9.140625" style="3" customWidth="1"/>
  </cols>
  <sheetData>
    <row r="1" spans="28:37" ht="12.75" hidden="1">
      <c r="AB1" s="3"/>
      <c r="AC1" s="3"/>
      <c r="AD1" s="3"/>
      <c r="AE1" s="3"/>
      <c r="AF1" s="3"/>
      <c r="AG1" s="3"/>
      <c r="AK1" s="3"/>
    </row>
    <row r="2" spans="3:37" ht="15.75" hidden="1">
      <c r="C2" s="5" t="s">
        <v>0</v>
      </c>
      <c r="G2" s="6" t="s">
        <v>1</v>
      </c>
      <c r="H2" s="7"/>
      <c r="I2" s="7"/>
      <c r="J2" s="8"/>
      <c r="K2" s="7"/>
      <c r="L2" s="7"/>
      <c r="M2" s="9"/>
      <c r="N2" s="9"/>
      <c r="O2" s="9"/>
      <c r="P2" s="9"/>
      <c r="Q2" s="9"/>
      <c r="AB2" s="3"/>
      <c r="AC2" s="3"/>
      <c r="AD2" s="3"/>
      <c r="AE2" s="3"/>
      <c r="AF2" s="3"/>
      <c r="AG2" s="3"/>
      <c r="AK2" s="3"/>
    </row>
    <row r="3" spans="7:37" ht="15" hidden="1" thickBot="1">
      <c r="G3" s="10" t="s">
        <v>2</v>
      </c>
      <c r="H3" s="11"/>
      <c r="I3" s="11"/>
      <c r="J3" s="12"/>
      <c r="K3" s="11"/>
      <c r="L3" s="11"/>
      <c r="M3" s="9"/>
      <c r="N3" s="9"/>
      <c r="O3" s="9"/>
      <c r="P3" s="9"/>
      <c r="Q3" s="9"/>
      <c r="AB3" s="3"/>
      <c r="AC3" s="3"/>
      <c r="AD3" s="3"/>
      <c r="AE3" s="3"/>
      <c r="AF3" s="3"/>
      <c r="AG3" s="3"/>
      <c r="AK3" s="3"/>
    </row>
    <row r="4" spans="1:37" ht="15.75" hidden="1" thickBot="1">
      <c r="A4" s="13" t="s">
        <v>3</v>
      </c>
      <c r="B4" s="13"/>
      <c r="C4" s="13"/>
      <c r="D4" s="14"/>
      <c r="E4" s="15"/>
      <c r="F4" s="16"/>
      <c r="G4" s="17">
        <v>0</v>
      </c>
      <c r="H4" s="18"/>
      <c r="I4" s="18"/>
      <c r="J4" s="19"/>
      <c r="K4" s="20"/>
      <c r="L4" s="21"/>
      <c r="M4" s="22" t="s">
        <v>4</v>
      </c>
      <c r="N4" s="9"/>
      <c r="O4" s="9"/>
      <c r="P4" s="23"/>
      <c r="Q4" s="23"/>
      <c r="R4" s="23"/>
      <c r="S4" s="23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3"/>
      <c r="AK4" s="3"/>
    </row>
    <row r="5" spans="1:37" ht="15.75" hidden="1" thickBot="1">
      <c r="A5" s="13" t="s">
        <v>5</v>
      </c>
      <c r="B5" s="13"/>
      <c r="C5" s="13"/>
      <c r="D5" s="15"/>
      <c r="E5" s="15"/>
      <c r="F5" s="16"/>
      <c r="G5" s="24">
        <v>0</v>
      </c>
      <c r="H5" s="25"/>
      <c r="I5" s="25"/>
      <c r="J5" s="19"/>
      <c r="K5" s="20"/>
      <c r="L5" s="21"/>
      <c r="M5" s="26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3"/>
      <c r="AK5" s="3"/>
    </row>
    <row r="6" spans="1:37" ht="15" customHeight="1" hidden="1">
      <c r="A6" s="13" t="s">
        <v>6</v>
      </c>
      <c r="B6" s="13"/>
      <c r="C6" s="13"/>
      <c r="D6" s="14"/>
      <c r="E6" s="15"/>
      <c r="F6" s="16"/>
      <c r="G6" s="27">
        <v>42005</v>
      </c>
      <c r="H6" s="28"/>
      <c r="I6" s="28"/>
      <c r="J6" s="19"/>
      <c r="K6" s="20"/>
      <c r="L6" s="21"/>
      <c r="M6" s="22" t="s">
        <v>7</v>
      </c>
      <c r="N6" s="29"/>
      <c r="O6" s="2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3"/>
      <c r="AK6" s="3"/>
    </row>
    <row r="7" spans="1:37" ht="15.75" hidden="1" thickBot="1">
      <c r="A7" s="13" t="s">
        <v>8</v>
      </c>
      <c r="B7" s="13"/>
      <c r="C7" s="13"/>
      <c r="D7" s="30"/>
      <c r="E7" s="15"/>
      <c r="F7" s="16"/>
      <c r="G7" s="27"/>
      <c r="H7" s="28"/>
      <c r="I7" s="28"/>
      <c r="J7" s="19"/>
      <c r="K7" s="20"/>
      <c r="L7" s="21"/>
      <c r="M7" s="22"/>
      <c r="N7" s="29"/>
      <c r="O7" s="2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3"/>
      <c r="AK7" s="3"/>
    </row>
    <row r="8" spans="1:37" ht="15.75" hidden="1" thickBot="1">
      <c r="A8" s="13" t="s">
        <v>9</v>
      </c>
      <c r="B8" s="13"/>
      <c r="C8" s="13"/>
      <c r="D8" s="30"/>
      <c r="E8" s="15"/>
      <c r="F8" s="16"/>
      <c r="G8" s="31"/>
      <c r="H8" s="32"/>
      <c r="I8" s="32"/>
      <c r="J8" s="19"/>
      <c r="K8" s="20"/>
      <c r="L8" s="21"/>
      <c r="M8" s="22"/>
      <c r="N8" s="29"/>
      <c r="O8" s="2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3"/>
      <c r="AK8" s="3"/>
    </row>
    <row r="9" spans="1:37" ht="15.75" hidden="1" thickBot="1">
      <c r="A9" s="13" t="s">
        <v>10</v>
      </c>
      <c r="B9" s="13"/>
      <c r="C9" s="13"/>
      <c r="D9" s="15"/>
      <c r="E9" s="15"/>
      <c r="F9" s="16"/>
      <c r="G9" s="31" t="s">
        <v>11</v>
      </c>
      <c r="H9" s="32"/>
      <c r="I9" s="32"/>
      <c r="J9" s="19"/>
      <c r="K9" s="20"/>
      <c r="L9" s="21"/>
      <c r="M9" s="22"/>
      <c r="N9" s="29"/>
      <c r="O9" s="2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3"/>
      <c r="AK9" s="3"/>
    </row>
    <row r="10" spans="1:37" ht="15.75" hidden="1" thickBot="1">
      <c r="A10" s="13" t="s">
        <v>12</v>
      </c>
      <c r="B10" s="13"/>
      <c r="C10" s="13"/>
      <c r="D10" s="15"/>
      <c r="E10" s="15"/>
      <c r="F10" s="16"/>
      <c r="G10" s="31" t="s">
        <v>13</v>
      </c>
      <c r="H10" s="32"/>
      <c r="I10" s="32"/>
      <c r="J10" s="19"/>
      <c r="K10" s="20"/>
      <c r="L10" s="21"/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3"/>
      <c r="AK10" s="3"/>
    </row>
    <row r="11" spans="1:37" ht="15.75" hidden="1" thickBot="1">
      <c r="A11" s="13" t="s">
        <v>14</v>
      </c>
      <c r="B11" s="13"/>
      <c r="C11" s="13"/>
      <c r="D11" s="15"/>
      <c r="E11" s="15"/>
      <c r="F11" s="16"/>
      <c r="G11" s="31"/>
      <c r="H11" s="32"/>
      <c r="I11" s="32"/>
      <c r="J11" s="19"/>
      <c r="K11" s="20"/>
      <c r="L11" s="21"/>
      <c r="M11" s="33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3"/>
      <c r="AK11" s="3"/>
    </row>
    <row r="12" spans="1:37" ht="14.25" customHeight="1" hidden="1">
      <c r="A12" s="13" t="s">
        <v>15</v>
      </c>
      <c r="B12" s="13"/>
      <c r="C12" s="13"/>
      <c r="D12" s="15"/>
      <c r="E12" s="15"/>
      <c r="F12" s="16"/>
      <c r="G12" s="27"/>
      <c r="H12" s="28"/>
      <c r="I12" s="28"/>
      <c r="J12" s="19"/>
      <c r="K12" s="20"/>
      <c r="L12" s="21"/>
      <c r="M12" s="22" t="s">
        <v>7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3"/>
      <c r="AK12" s="3"/>
    </row>
    <row r="13" spans="1:37" ht="15" customHeight="1" hidden="1">
      <c r="A13" s="13" t="s">
        <v>16</v>
      </c>
      <c r="B13" s="13"/>
      <c r="C13" s="13"/>
      <c r="D13" s="34"/>
      <c r="E13" s="34"/>
      <c r="F13" s="35"/>
      <c r="G13" s="36">
        <v>0</v>
      </c>
      <c r="H13" s="37"/>
      <c r="I13" s="37"/>
      <c r="J13" s="38"/>
      <c r="K13" s="39"/>
      <c r="L13" s="40"/>
      <c r="M13" s="22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G13" s="3"/>
      <c r="AK13" s="3"/>
    </row>
    <row r="14" spans="1:37" ht="15.75" hidden="1" thickBot="1">
      <c r="A14" s="13" t="s">
        <v>17</v>
      </c>
      <c r="B14" s="13"/>
      <c r="C14" s="13"/>
      <c r="D14" s="34"/>
      <c r="E14" s="34"/>
      <c r="F14" s="35"/>
      <c r="G14" s="42">
        <v>0</v>
      </c>
      <c r="H14" s="43"/>
      <c r="I14" s="43"/>
      <c r="J14" s="38"/>
      <c r="K14" s="39"/>
      <c r="L14" s="40"/>
      <c r="M14" s="22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G14" s="3"/>
      <c r="AK14" s="3"/>
    </row>
    <row r="15" spans="1:37" ht="15.75" hidden="1" thickBot="1">
      <c r="A15" s="13" t="s">
        <v>18</v>
      </c>
      <c r="B15" s="13"/>
      <c r="C15" s="13"/>
      <c r="D15" s="14"/>
      <c r="E15" s="15"/>
      <c r="F15" s="16"/>
      <c r="G15" s="44">
        <v>0</v>
      </c>
      <c r="H15" s="45"/>
      <c r="I15" s="45"/>
      <c r="J15" s="19"/>
      <c r="K15" s="20"/>
      <c r="L15" s="21"/>
      <c r="M15" s="22"/>
      <c r="N15" s="46"/>
      <c r="O15" s="46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G15" s="3"/>
      <c r="AK15" s="3"/>
    </row>
    <row r="16" spans="1:37" ht="15.75" hidden="1" thickBot="1">
      <c r="A16" s="13" t="s">
        <v>19</v>
      </c>
      <c r="B16" s="13"/>
      <c r="C16" s="13"/>
      <c r="D16" s="30"/>
      <c r="E16" s="15"/>
      <c r="F16" s="16"/>
      <c r="G16" s="47">
        <v>0</v>
      </c>
      <c r="H16" s="48"/>
      <c r="I16" s="48"/>
      <c r="J16" s="19"/>
      <c r="K16" s="20"/>
      <c r="L16" s="21"/>
      <c r="M16" s="22"/>
      <c r="AB16" s="3"/>
      <c r="AC16" s="3"/>
      <c r="AD16" s="3"/>
      <c r="AE16" s="3"/>
      <c r="AF16" s="3"/>
      <c r="AG16" s="3"/>
      <c r="AK16" s="3"/>
    </row>
    <row r="17" spans="1:37" ht="15.75" hidden="1" thickBot="1">
      <c r="A17" s="13" t="s">
        <v>20</v>
      </c>
      <c r="B17" s="13"/>
      <c r="C17" s="13"/>
      <c r="D17" s="15"/>
      <c r="E17" s="15"/>
      <c r="F17" s="16"/>
      <c r="G17" s="44">
        <v>0</v>
      </c>
      <c r="H17" s="45"/>
      <c r="I17" s="45"/>
      <c r="J17" s="19"/>
      <c r="K17" s="20"/>
      <c r="L17" s="21"/>
      <c r="M17" s="22"/>
      <c r="N17" s="4"/>
      <c r="O17" s="4"/>
      <c r="P17" s="4"/>
      <c r="Q17" s="4"/>
      <c r="R17" s="4"/>
      <c r="S17" s="4"/>
      <c r="AB17" s="3"/>
      <c r="AC17" s="3"/>
      <c r="AD17" s="3"/>
      <c r="AE17" s="3"/>
      <c r="AF17" s="3"/>
      <c r="AG17" s="3"/>
      <c r="AK17" s="3"/>
    </row>
    <row r="18" spans="1:37" ht="15.75" hidden="1" thickBot="1">
      <c r="A18" s="13" t="s">
        <v>21</v>
      </c>
      <c r="B18" s="13"/>
      <c r="C18" s="13"/>
      <c r="D18" s="15"/>
      <c r="E18" s="15"/>
      <c r="F18" s="16"/>
      <c r="G18" s="17">
        <v>0</v>
      </c>
      <c r="H18" s="18"/>
      <c r="I18" s="18"/>
      <c r="J18" s="19"/>
      <c r="K18" s="20"/>
      <c r="L18" s="21"/>
      <c r="M18" s="22"/>
      <c r="N18" s="49"/>
      <c r="O18" s="49"/>
      <c r="AB18" s="3"/>
      <c r="AC18" s="3"/>
      <c r="AD18" s="3"/>
      <c r="AE18" s="3"/>
      <c r="AF18" s="3"/>
      <c r="AG18" s="3"/>
      <c r="AK18" s="3"/>
    </row>
    <row r="19" spans="1:37" ht="16.5" customHeight="1" hidden="1">
      <c r="A19" s="13" t="s">
        <v>22</v>
      </c>
      <c r="B19" s="13"/>
      <c r="C19" s="13"/>
      <c r="D19" s="15"/>
      <c r="E19" s="15"/>
      <c r="F19" s="16"/>
      <c r="G19" s="44">
        <v>10000</v>
      </c>
      <c r="H19" s="45"/>
      <c r="I19" s="45"/>
      <c r="J19" s="19"/>
      <c r="K19" s="20"/>
      <c r="L19" s="21"/>
      <c r="M19" s="22"/>
      <c r="P19" s="4"/>
      <c r="Q19" s="4"/>
      <c r="R19" s="4"/>
      <c r="S19" s="4"/>
      <c r="AB19" s="3"/>
      <c r="AC19" s="3"/>
      <c r="AD19" s="3"/>
      <c r="AE19" s="3"/>
      <c r="AF19" s="3"/>
      <c r="AG19" s="3"/>
      <c r="AK19" s="3"/>
    </row>
    <row r="20" spans="1:37" ht="17.25" customHeight="1" hidden="1">
      <c r="A20" s="50" t="s">
        <v>23</v>
      </c>
      <c r="B20" s="50"/>
      <c r="C20" s="50"/>
      <c r="D20" s="51"/>
      <c r="E20" s="51"/>
      <c r="F20" s="52"/>
      <c r="G20" s="53" t="s">
        <v>24</v>
      </c>
      <c r="H20" s="54"/>
      <c r="I20" s="54"/>
      <c r="J20" s="55"/>
      <c r="K20" s="39"/>
      <c r="L20" s="40"/>
      <c r="M20" s="22"/>
      <c r="AB20" s="3"/>
      <c r="AC20" s="3"/>
      <c r="AD20" s="3"/>
      <c r="AE20" s="3"/>
      <c r="AF20" s="3"/>
      <c r="AG20" s="3"/>
      <c r="AK20" s="3"/>
    </row>
    <row r="21" spans="1:37" ht="16.5" customHeight="1" hidden="1">
      <c r="A21" s="50" t="s">
        <v>25</v>
      </c>
      <c r="B21" s="50"/>
      <c r="C21" s="50"/>
      <c r="D21" s="56"/>
      <c r="E21" s="57"/>
      <c r="F21" s="58"/>
      <c r="G21" s="59"/>
      <c r="H21" s="32"/>
      <c r="I21" s="32"/>
      <c r="J21" s="60"/>
      <c r="K21" s="61"/>
      <c r="L21" s="62"/>
      <c r="M21" s="22" t="s">
        <v>26</v>
      </c>
      <c r="AB21" s="3"/>
      <c r="AC21" s="3"/>
      <c r="AD21" s="3"/>
      <c r="AE21" s="3"/>
      <c r="AF21" s="3"/>
      <c r="AG21" s="3"/>
      <c r="AK21" s="3"/>
    </row>
    <row r="22" spans="1:37" ht="15.75" hidden="1" thickBot="1">
      <c r="A22" s="50" t="s">
        <v>27</v>
      </c>
      <c r="B22" s="50"/>
      <c r="C22" s="50"/>
      <c r="D22" s="57"/>
      <c r="E22" s="57"/>
      <c r="F22" s="58"/>
      <c r="G22" s="31"/>
      <c r="H22" s="32"/>
      <c r="I22" s="32"/>
      <c r="J22" s="60"/>
      <c r="K22" s="61"/>
      <c r="L22" s="62"/>
      <c r="M22" s="22"/>
      <c r="AB22" s="3"/>
      <c r="AC22" s="3"/>
      <c r="AD22" s="3"/>
      <c r="AE22" s="3"/>
      <c r="AF22" s="3"/>
      <c r="AG22" s="3"/>
      <c r="AK22" s="3"/>
    </row>
    <row r="23" spans="1:37" ht="15" hidden="1">
      <c r="A23" s="63" t="s">
        <v>28</v>
      </c>
      <c r="B23" s="63"/>
      <c r="C23" s="63"/>
      <c r="D23" s="64"/>
      <c r="E23" s="65"/>
      <c r="F23" s="66"/>
      <c r="G23" s="67">
        <v>0</v>
      </c>
      <c r="H23" s="68"/>
      <c r="I23" s="68"/>
      <c r="J23" s="69"/>
      <c r="K23" s="70"/>
      <c r="L23" s="71"/>
      <c r="M23" s="22"/>
      <c r="AB23" s="3"/>
      <c r="AC23" s="3"/>
      <c r="AD23" s="3"/>
      <c r="AE23" s="3"/>
      <c r="AF23" s="3"/>
      <c r="AG23" s="3"/>
      <c r="AK23" s="3"/>
    </row>
    <row r="24" spans="1:37" ht="15.75" hidden="1" thickBot="1">
      <c r="A24" s="50" t="s">
        <v>29</v>
      </c>
      <c r="B24" s="72"/>
      <c r="C24" s="72"/>
      <c r="D24" s="72"/>
      <c r="E24" s="72"/>
      <c r="F24" s="72"/>
      <c r="G24" s="73">
        <v>0</v>
      </c>
      <c r="H24" s="74"/>
      <c r="I24" s="74"/>
      <c r="J24" s="75"/>
      <c r="K24" s="32"/>
      <c r="L24" s="76"/>
      <c r="M24" s="33"/>
      <c r="AB24" s="3"/>
      <c r="AC24" s="3"/>
      <c r="AD24" s="3"/>
      <c r="AE24" s="3"/>
      <c r="AF24" s="3"/>
      <c r="AG24" s="3"/>
      <c r="AK24" s="3"/>
    </row>
    <row r="25" spans="1:37" ht="15.75" hidden="1" thickBot="1">
      <c r="A25" s="13" t="s">
        <v>30</v>
      </c>
      <c r="B25" s="13"/>
      <c r="C25" s="13"/>
      <c r="D25" s="15"/>
      <c r="E25" s="15"/>
      <c r="F25" s="16"/>
      <c r="G25" s="77">
        <v>0</v>
      </c>
      <c r="H25" s="78"/>
      <c r="I25" s="78"/>
      <c r="J25" s="19"/>
      <c r="K25" s="20"/>
      <c r="L25" s="21"/>
      <c r="AB25" s="3"/>
      <c r="AC25" s="3"/>
      <c r="AD25" s="3"/>
      <c r="AE25" s="3"/>
      <c r="AF25" s="3"/>
      <c r="AG25" s="3"/>
      <c r="AK25" s="3"/>
    </row>
    <row r="26" spans="1:37" ht="15.75" hidden="1" thickBot="1">
      <c r="A26" s="13" t="s">
        <v>31</v>
      </c>
      <c r="B26" s="13"/>
      <c r="C26" s="13"/>
      <c r="D26" s="15"/>
      <c r="E26" s="15"/>
      <c r="F26" s="16"/>
      <c r="G26" s="44">
        <v>0</v>
      </c>
      <c r="H26" s="45"/>
      <c r="I26" s="45"/>
      <c r="J26" s="19"/>
      <c r="K26" s="20"/>
      <c r="L26" s="21"/>
      <c r="AB26" s="3"/>
      <c r="AC26" s="3"/>
      <c r="AD26" s="3"/>
      <c r="AE26" s="3"/>
      <c r="AF26" s="3"/>
      <c r="AG26" s="3"/>
      <c r="AK26" s="3"/>
    </row>
    <row r="27" spans="1:37" ht="15.75" hidden="1" thickBot="1">
      <c r="A27" s="79" t="s">
        <v>32</v>
      </c>
      <c r="B27" s="80"/>
      <c r="C27" s="81"/>
      <c r="D27" s="81"/>
      <c r="E27" s="81"/>
      <c r="F27" s="81"/>
      <c r="G27" s="82">
        <v>1</v>
      </c>
      <c r="H27" s="83"/>
      <c r="I27" s="83"/>
      <c r="J27" s="84"/>
      <c r="K27" s="83"/>
      <c r="L27" s="85"/>
      <c r="M27" s="33" t="s">
        <v>33</v>
      </c>
      <c r="AB27" s="3"/>
      <c r="AC27" s="3"/>
      <c r="AD27" s="3"/>
      <c r="AE27" s="3"/>
      <c r="AF27" s="3"/>
      <c r="AG27" s="3"/>
      <c r="AK27" s="3"/>
    </row>
    <row r="28" spans="1:37" ht="16.5" customHeight="1" hidden="1">
      <c r="A28" s="79" t="s">
        <v>34</v>
      </c>
      <c r="B28" s="80"/>
      <c r="C28" s="81"/>
      <c r="D28" s="81"/>
      <c r="E28" s="81"/>
      <c r="F28" s="81"/>
      <c r="G28" s="82">
        <v>0</v>
      </c>
      <c r="H28" s="83"/>
      <c r="I28" s="83"/>
      <c r="J28" s="84"/>
      <c r="K28" s="83"/>
      <c r="L28" s="85"/>
      <c r="M28" s="33" t="s">
        <v>35</v>
      </c>
      <c r="AB28" s="3"/>
      <c r="AC28" s="3"/>
      <c r="AD28" s="3"/>
      <c r="AE28" s="3"/>
      <c r="AF28" s="3"/>
      <c r="AG28" s="3"/>
      <c r="AK28" s="3"/>
    </row>
    <row r="29" spans="1:37" ht="16.5" customHeight="1" hidden="1">
      <c r="A29" s="79" t="s">
        <v>36</v>
      </c>
      <c r="B29" s="80"/>
      <c r="C29" s="81"/>
      <c r="D29" s="81"/>
      <c r="E29" s="81"/>
      <c r="F29" s="81"/>
      <c r="G29" s="82" t="s">
        <v>37</v>
      </c>
      <c r="H29" s="83"/>
      <c r="I29" s="83"/>
      <c r="J29" s="84"/>
      <c r="K29" s="83"/>
      <c r="L29" s="85"/>
      <c r="AB29" s="3"/>
      <c r="AC29" s="3"/>
      <c r="AD29" s="3"/>
      <c r="AE29" s="3"/>
      <c r="AF29" s="3"/>
      <c r="AG29" s="3"/>
      <c r="AK29" s="3"/>
    </row>
    <row r="30" spans="28:37" ht="13.5" customHeight="1" hidden="1">
      <c r="AB30" s="3"/>
      <c r="AC30" s="3"/>
      <c r="AD30" s="3"/>
      <c r="AE30" s="3"/>
      <c r="AF30" s="3"/>
      <c r="AG30" s="3"/>
      <c r="AK30" s="3"/>
    </row>
    <row r="31" spans="28:37" ht="12.75" customHeight="1" hidden="1">
      <c r="AB31" s="3"/>
      <c r="AC31" s="3"/>
      <c r="AD31" s="3"/>
      <c r="AE31" s="3"/>
      <c r="AF31" s="3"/>
      <c r="AG31" s="3"/>
      <c r="AK31" s="3"/>
    </row>
    <row r="32" spans="28:37" ht="12.75" hidden="1">
      <c r="AB32" s="3"/>
      <c r="AC32" s="3"/>
      <c r="AD32" s="3"/>
      <c r="AE32" s="3"/>
      <c r="AF32" s="3"/>
      <c r="AG32" s="3"/>
      <c r="AK32" s="3"/>
    </row>
    <row r="33" spans="28:37" ht="12.75" hidden="1">
      <c r="AB33" s="3"/>
      <c r="AC33" s="3"/>
      <c r="AD33" s="3"/>
      <c r="AE33" s="3"/>
      <c r="AF33" s="3"/>
      <c r="AG33" s="3"/>
      <c r="AK33" s="3"/>
    </row>
    <row r="34" spans="3:37" ht="20.25" customHeight="1">
      <c r="C34" s="131" t="s">
        <v>168</v>
      </c>
      <c r="G34" s="23"/>
      <c r="H34" s="23"/>
      <c r="I34" s="23"/>
      <c r="AB34" s="3"/>
      <c r="AC34" s="3"/>
      <c r="AD34" s="3"/>
      <c r="AE34" s="3"/>
      <c r="AF34" s="3"/>
      <c r="AG34" s="3"/>
      <c r="AK34" s="3"/>
    </row>
    <row r="35" spans="7:38" ht="15.75" thickBot="1">
      <c r="G35" s="23"/>
      <c r="H35" s="23"/>
      <c r="I35" s="23"/>
      <c r="K35" s="242"/>
      <c r="L35" s="242"/>
      <c r="M35" s="242"/>
      <c r="N35" s="242"/>
      <c r="O35" s="242"/>
      <c r="P35" s="242"/>
      <c r="Q35" s="242"/>
      <c r="R35" s="251"/>
      <c r="S35" s="251"/>
      <c r="T35" s="242"/>
      <c r="U35" s="242"/>
      <c r="V35" s="242"/>
      <c r="W35" s="242"/>
      <c r="X35" s="242"/>
      <c r="Y35" s="242"/>
      <c r="Z35" s="242"/>
      <c r="AA35" s="242"/>
      <c r="AB35" s="242"/>
      <c r="AC35" s="86"/>
      <c r="AD35" s="86"/>
      <c r="AE35" s="86"/>
      <c r="AF35" s="242"/>
      <c r="AG35" s="3"/>
      <c r="AK35" s="87"/>
      <c r="AL35" s="88"/>
    </row>
    <row r="36" spans="2:47" ht="45.75" thickBot="1">
      <c r="B36" s="157" t="s">
        <v>38</v>
      </c>
      <c r="C36" s="157" t="s">
        <v>39</v>
      </c>
      <c r="D36" s="157" t="s">
        <v>40</v>
      </c>
      <c r="E36" s="157" t="s">
        <v>41</v>
      </c>
      <c r="F36" s="157" t="s">
        <v>42</v>
      </c>
      <c r="G36" s="157" t="s">
        <v>43</v>
      </c>
      <c r="H36" s="157" t="s">
        <v>44</v>
      </c>
      <c r="I36" s="157" t="s">
        <v>45</v>
      </c>
      <c r="J36" s="158" t="s">
        <v>46</v>
      </c>
      <c r="K36" s="157" t="s">
        <v>47</v>
      </c>
      <c r="L36" s="157" t="s">
        <v>48</v>
      </c>
      <c r="M36" s="157" t="s">
        <v>28</v>
      </c>
      <c r="N36" s="159" t="s">
        <v>169</v>
      </c>
      <c r="O36" s="159" t="s">
        <v>167</v>
      </c>
      <c r="P36" s="159" t="s">
        <v>49</v>
      </c>
      <c r="Q36" s="159" t="s">
        <v>65</v>
      </c>
      <c r="R36" s="159" t="s">
        <v>97</v>
      </c>
      <c r="S36" s="160" t="s">
        <v>23</v>
      </c>
      <c r="T36" s="159" t="s">
        <v>166</v>
      </c>
      <c r="U36" s="159" t="s">
        <v>153</v>
      </c>
      <c r="V36" s="89"/>
      <c r="W36" s="89"/>
      <c r="X36" s="89"/>
      <c r="Y36" s="89"/>
      <c r="Z36" s="89"/>
      <c r="AA36" s="89"/>
      <c r="AB36" s="89"/>
      <c r="AC36" s="90" t="s">
        <v>50</v>
      </c>
      <c r="AD36" s="91" t="s">
        <v>51</v>
      </c>
      <c r="AE36" s="91" t="s">
        <v>52</v>
      </c>
      <c r="AF36" s="91" t="s">
        <v>53</v>
      </c>
      <c r="AG36" s="92" t="s">
        <v>54</v>
      </c>
      <c r="AH36" s="92" t="s">
        <v>20</v>
      </c>
      <c r="AI36" s="92" t="s">
        <v>18</v>
      </c>
      <c r="AJ36" s="92" t="s">
        <v>21</v>
      </c>
      <c r="AK36" s="92" t="s">
        <v>22</v>
      </c>
      <c r="AL36" s="93" t="s">
        <v>23</v>
      </c>
      <c r="AM36" s="92" t="s">
        <v>29</v>
      </c>
      <c r="AN36" s="91" t="s">
        <v>31</v>
      </c>
      <c r="AO36" s="94" t="s">
        <v>55</v>
      </c>
      <c r="AP36" s="91" t="s">
        <v>56</v>
      </c>
      <c r="AQ36" s="95" t="s">
        <v>57</v>
      </c>
      <c r="AR36" s="95" t="s">
        <v>58</v>
      </c>
      <c r="AS36" s="95" t="s">
        <v>59</v>
      </c>
      <c r="AT36" s="95" t="s">
        <v>60</v>
      </c>
      <c r="AU36" s="95" t="s">
        <v>61</v>
      </c>
    </row>
    <row r="37" spans="2:47" ht="105" customHeight="1">
      <c r="B37" s="161" t="s">
        <v>62</v>
      </c>
      <c r="C37" s="162" t="s">
        <v>84</v>
      </c>
      <c r="D37" s="169"/>
      <c r="E37" s="170"/>
      <c r="F37" s="171"/>
      <c r="G37" s="172"/>
      <c r="H37" s="173"/>
      <c r="I37" s="171"/>
      <c r="J37" s="174"/>
      <c r="K37" s="175">
        <f>CONCATENATE($G$21)</f>
      </c>
      <c r="L37" s="176">
        <f>CONCATENATE($H$21)</f>
      </c>
      <c r="M37" s="177">
        <f>$G$23</f>
        <v>0</v>
      </c>
      <c r="N37" s="163">
        <v>9923700</v>
      </c>
      <c r="O37" s="166">
        <v>10979321.81</v>
      </c>
      <c r="P37" s="164"/>
      <c r="Q37" s="187">
        <f aca="true" t="shared" si="0" ref="Q37:Q76">O37-N37</f>
        <v>1055621.8100000005</v>
      </c>
      <c r="R37" s="191">
        <f aca="true" t="shared" si="1" ref="R37:R76">O37/N37</f>
        <v>1.1063738131946754</v>
      </c>
      <c r="S37" s="165"/>
      <c r="T37" s="182">
        <v>10197279.25</v>
      </c>
      <c r="U37" s="191">
        <f aca="true" t="shared" si="2" ref="U37:U76">O37/T37</f>
        <v>1.0766912958669834</v>
      </c>
      <c r="V37" s="1"/>
      <c r="W37" s="1"/>
      <c r="X37" s="1"/>
      <c r="Y37" s="1"/>
      <c r="Z37" s="1"/>
      <c r="AA37" s="1"/>
      <c r="AB37" s="97"/>
      <c r="AC37" s="98"/>
      <c r="AD37" s="99"/>
      <c r="AE37" s="99"/>
      <c r="AF37" s="99"/>
      <c r="AG37" s="100">
        <f>$G$16</f>
        <v>0</v>
      </c>
      <c r="AH37" s="96">
        <f>$G$17</f>
        <v>0</v>
      </c>
      <c r="AI37" s="96">
        <f>$G$15</f>
        <v>0</v>
      </c>
      <c r="AJ37" s="101">
        <f>$G$18</f>
        <v>0</v>
      </c>
      <c r="AK37" s="96">
        <f>$G$19</f>
        <v>10000</v>
      </c>
      <c r="AL37" s="102"/>
      <c r="AM37" s="103">
        <f>$G$24</f>
        <v>0</v>
      </c>
      <c r="AN37" s="104">
        <f>$G$26</f>
        <v>0</v>
      </c>
      <c r="AO37" s="105"/>
      <c r="AP37" s="106"/>
      <c r="AQ37" s="107"/>
      <c r="AR37" s="108"/>
      <c r="AS37" s="109"/>
      <c r="AT37" s="109"/>
      <c r="AU37" s="110"/>
    </row>
    <row r="38" spans="2:47" ht="71.25" customHeight="1">
      <c r="B38" s="161" t="s">
        <v>70</v>
      </c>
      <c r="C38" s="167" t="s">
        <v>95</v>
      </c>
      <c r="D38" s="169"/>
      <c r="E38" s="170"/>
      <c r="F38" s="171"/>
      <c r="G38" s="172"/>
      <c r="H38" s="173"/>
      <c r="I38" s="171"/>
      <c r="J38" s="174"/>
      <c r="K38" s="175"/>
      <c r="L38" s="176"/>
      <c r="M38" s="177"/>
      <c r="N38" s="163">
        <v>0</v>
      </c>
      <c r="O38" s="166">
        <v>103337.16</v>
      </c>
      <c r="P38" s="164"/>
      <c r="Q38" s="187">
        <f t="shared" si="0"/>
        <v>103337.16</v>
      </c>
      <c r="R38" s="191" t="e">
        <f t="shared" si="1"/>
        <v>#DIV/0!</v>
      </c>
      <c r="S38" s="165"/>
      <c r="T38" s="166">
        <v>3944.9</v>
      </c>
      <c r="U38" s="191">
        <f t="shared" si="2"/>
        <v>26.195127886638446</v>
      </c>
      <c r="V38" s="1"/>
      <c r="W38" s="1"/>
      <c r="X38" s="1"/>
      <c r="Y38" s="1"/>
      <c r="Z38" s="1"/>
      <c r="AA38" s="1"/>
      <c r="AB38" s="97"/>
      <c r="AC38" s="99"/>
      <c r="AD38" s="99"/>
      <c r="AE38" s="99"/>
      <c r="AF38" s="99"/>
      <c r="AG38" s="112"/>
      <c r="AH38" s="111"/>
      <c r="AI38" s="111"/>
      <c r="AJ38" s="113"/>
      <c r="AK38" s="111"/>
      <c r="AL38" s="114"/>
      <c r="AM38" s="115"/>
      <c r="AN38" s="116"/>
      <c r="AO38" s="117"/>
      <c r="AP38" s="106"/>
      <c r="AQ38" s="118"/>
      <c r="AR38" s="119"/>
      <c r="AS38" s="120"/>
      <c r="AT38" s="120"/>
      <c r="AU38" s="121"/>
    </row>
    <row r="39" spans="2:47" ht="81" customHeight="1">
      <c r="B39" s="161" t="s">
        <v>105</v>
      </c>
      <c r="C39" s="167" t="s">
        <v>106</v>
      </c>
      <c r="D39" s="169"/>
      <c r="E39" s="170"/>
      <c r="F39" s="171"/>
      <c r="G39" s="172"/>
      <c r="H39" s="173"/>
      <c r="I39" s="171"/>
      <c r="J39" s="174"/>
      <c r="K39" s="175"/>
      <c r="L39" s="176"/>
      <c r="M39" s="177"/>
      <c r="N39" s="163">
        <v>0</v>
      </c>
      <c r="O39" s="166">
        <v>60268.39</v>
      </c>
      <c r="P39" s="164"/>
      <c r="Q39" s="187">
        <f t="shared" si="0"/>
        <v>60268.39</v>
      </c>
      <c r="R39" s="191" t="e">
        <f t="shared" si="1"/>
        <v>#DIV/0!</v>
      </c>
      <c r="S39" s="165"/>
      <c r="T39" s="166">
        <v>7282.89</v>
      </c>
      <c r="U39" s="191">
        <f t="shared" si="2"/>
        <v>8.27533987194644</v>
      </c>
      <c r="V39" s="1"/>
      <c r="W39" s="1"/>
      <c r="X39" s="1"/>
      <c r="Y39" s="1"/>
      <c r="Z39" s="1"/>
      <c r="AA39" s="1"/>
      <c r="AB39" s="97"/>
      <c r="AC39" s="99"/>
      <c r="AD39" s="99"/>
      <c r="AE39" s="99"/>
      <c r="AF39" s="99"/>
      <c r="AG39" s="112"/>
      <c r="AH39" s="111"/>
      <c r="AI39" s="111"/>
      <c r="AJ39" s="113"/>
      <c r="AK39" s="111"/>
      <c r="AL39" s="114"/>
      <c r="AM39" s="115"/>
      <c r="AN39" s="116"/>
      <c r="AO39" s="117"/>
      <c r="AP39" s="106"/>
      <c r="AQ39" s="118"/>
      <c r="AR39" s="119"/>
      <c r="AS39" s="120"/>
      <c r="AT39" s="120"/>
      <c r="AU39" s="121"/>
    </row>
    <row r="40" spans="2:47" ht="56.25" customHeight="1">
      <c r="B40" s="161" t="s">
        <v>75</v>
      </c>
      <c r="C40" s="168" t="s">
        <v>85</v>
      </c>
      <c r="D40" s="169"/>
      <c r="E40" s="170"/>
      <c r="F40" s="171"/>
      <c r="G40" s="172"/>
      <c r="H40" s="173"/>
      <c r="I40" s="171"/>
      <c r="J40" s="174"/>
      <c r="K40" s="175"/>
      <c r="L40" s="176"/>
      <c r="M40" s="177"/>
      <c r="N40" s="163">
        <v>0</v>
      </c>
      <c r="O40" s="166">
        <v>0</v>
      </c>
      <c r="P40" s="164"/>
      <c r="Q40" s="187">
        <f t="shared" si="0"/>
        <v>0</v>
      </c>
      <c r="R40" s="191" t="e">
        <f t="shared" si="1"/>
        <v>#DIV/0!</v>
      </c>
      <c r="S40" s="165"/>
      <c r="T40" s="166">
        <v>0</v>
      </c>
      <c r="U40" s="191" t="e">
        <f t="shared" si="2"/>
        <v>#DIV/0!</v>
      </c>
      <c r="V40" s="1"/>
      <c r="W40" s="1"/>
      <c r="X40" s="1"/>
      <c r="Y40" s="1"/>
      <c r="Z40" s="1"/>
      <c r="AA40" s="1"/>
      <c r="AB40" s="97"/>
      <c r="AC40" s="99"/>
      <c r="AD40" s="99"/>
      <c r="AE40" s="99"/>
      <c r="AF40" s="99"/>
      <c r="AG40" s="112"/>
      <c r="AH40" s="111"/>
      <c r="AI40" s="111"/>
      <c r="AJ40" s="113"/>
      <c r="AK40" s="111"/>
      <c r="AL40" s="114"/>
      <c r="AM40" s="115"/>
      <c r="AN40" s="116"/>
      <c r="AO40" s="117"/>
      <c r="AP40" s="106"/>
      <c r="AQ40" s="118"/>
      <c r="AR40" s="119"/>
      <c r="AS40" s="120"/>
      <c r="AT40" s="120"/>
      <c r="AU40" s="121"/>
    </row>
    <row r="41" spans="2:47" ht="104.25" customHeight="1">
      <c r="B41" s="161" t="s">
        <v>68</v>
      </c>
      <c r="C41" s="167" t="s">
        <v>86</v>
      </c>
      <c r="D41" s="169"/>
      <c r="E41" s="170"/>
      <c r="F41" s="171"/>
      <c r="G41" s="172"/>
      <c r="H41" s="173"/>
      <c r="I41" s="171"/>
      <c r="J41" s="174"/>
      <c r="K41" s="175"/>
      <c r="L41" s="176"/>
      <c r="M41" s="177"/>
      <c r="N41" s="163">
        <v>0</v>
      </c>
      <c r="O41" s="166">
        <v>85138.07</v>
      </c>
      <c r="P41" s="164"/>
      <c r="Q41" s="187">
        <f t="shared" si="0"/>
        <v>85138.07</v>
      </c>
      <c r="R41" s="191" t="e">
        <f t="shared" si="1"/>
        <v>#DIV/0!</v>
      </c>
      <c r="S41" s="165"/>
      <c r="T41" s="166">
        <v>109944.05</v>
      </c>
      <c r="U41" s="191">
        <f t="shared" si="2"/>
        <v>0.7743763305062894</v>
      </c>
      <c r="V41" s="1"/>
      <c r="W41" s="1"/>
      <c r="X41" s="1"/>
      <c r="Y41" s="1"/>
      <c r="Z41" s="1"/>
      <c r="AA41" s="1"/>
      <c r="AB41" s="97"/>
      <c r="AC41" s="99"/>
      <c r="AD41" s="99"/>
      <c r="AE41" s="99"/>
      <c r="AF41" s="99"/>
      <c r="AG41" s="112"/>
      <c r="AH41" s="111"/>
      <c r="AI41" s="111"/>
      <c r="AJ41" s="113"/>
      <c r="AK41" s="111"/>
      <c r="AL41" s="114"/>
      <c r="AM41" s="115"/>
      <c r="AN41" s="116"/>
      <c r="AO41" s="117"/>
      <c r="AP41" s="106"/>
      <c r="AQ41" s="118"/>
      <c r="AR41" s="119"/>
      <c r="AS41" s="120"/>
      <c r="AT41" s="120"/>
      <c r="AU41" s="121"/>
    </row>
    <row r="42" spans="2:47" ht="85.5" customHeight="1">
      <c r="B42" s="161" t="s">
        <v>123</v>
      </c>
      <c r="C42" s="167" t="s">
        <v>126</v>
      </c>
      <c r="D42" s="169"/>
      <c r="E42" s="170"/>
      <c r="F42" s="171"/>
      <c r="G42" s="172"/>
      <c r="H42" s="173"/>
      <c r="I42" s="171"/>
      <c r="J42" s="174"/>
      <c r="K42" s="175"/>
      <c r="L42" s="176"/>
      <c r="M42" s="177"/>
      <c r="N42" s="163">
        <v>0</v>
      </c>
      <c r="O42" s="166">
        <v>166.2</v>
      </c>
      <c r="P42" s="164"/>
      <c r="Q42" s="187">
        <f t="shared" si="0"/>
        <v>166.2</v>
      </c>
      <c r="R42" s="191" t="e">
        <f t="shared" si="1"/>
        <v>#DIV/0!</v>
      </c>
      <c r="S42" s="165"/>
      <c r="T42" s="166">
        <v>492.55</v>
      </c>
      <c r="U42" s="191">
        <f t="shared" si="2"/>
        <v>0.3374276723175312</v>
      </c>
      <c r="V42" s="1"/>
      <c r="W42" s="1"/>
      <c r="X42" s="1"/>
      <c r="Y42" s="1"/>
      <c r="Z42" s="1"/>
      <c r="AA42" s="1"/>
      <c r="AB42" s="97"/>
      <c r="AC42" s="99"/>
      <c r="AD42" s="99"/>
      <c r="AE42" s="99"/>
      <c r="AF42" s="99"/>
      <c r="AG42" s="112"/>
      <c r="AH42" s="111"/>
      <c r="AI42" s="111"/>
      <c r="AJ42" s="113"/>
      <c r="AK42" s="111"/>
      <c r="AL42" s="114"/>
      <c r="AM42" s="115"/>
      <c r="AN42" s="116"/>
      <c r="AO42" s="117"/>
      <c r="AP42" s="106"/>
      <c r="AQ42" s="118"/>
      <c r="AR42" s="119"/>
      <c r="AS42" s="120"/>
      <c r="AT42" s="120"/>
      <c r="AU42" s="121"/>
    </row>
    <row r="43" spans="2:47" ht="102" customHeight="1">
      <c r="B43" s="161" t="s">
        <v>96</v>
      </c>
      <c r="C43" s="167" t="s">
        <v>98</v>
      </c>
      <c r="D43" s="169"/>
      <c r="E43" s="170"/>
      <c r="F43" s="171"/>
      <c r="G43" s="172"/>
      <c r="H43" s="173"/>
      <c r="I43" s="171"/>
      <c r="J43" s="174"/>
      <c r="K43" s="175"/>
      <c r="L43" s="176"/>
      <c r="M43" s="177"/>
      <c r="N43" s="163">
        <v>0</v>
      </c>
      <c r="O43" s="166">
        <v>395</v>
      </c>
      <c r="P43" s="164"/>
      <c r="Q43" s="187">
        <f t="shared" si="0"/>
        <v>395</v>
      </c>
      <c r="R43" s="191" t="e">
        <f t="shared" si="1"/>
        <v>#DIV/0!</v>
      </c>
      <c r="S43" s="165"/>
      <c r="T43" s="166">
        <v>350</v>
      </c>
      <c r="U43" s="191">
        <f t="shared" si="2"/>
        <v>1.1285714285714286</v>
      </c>
      <c r="V43" s="1"/>
      <c r="W43" s="1"/>
      <c r="X43" s="1"/>
      <c r="Y43" s="1"/>
      <c r="Z43" s="1"/>
      <c r="AA43" s="1"/>
      <c r="AB43" s="97"/>
      <c r="AC43" s="99"/>
      <c r="AD43" s="99"/>
      <c r="AE43" s="99"/>
      <c r="AF43" s="99"/>
      <c r="AG43" s="112"/>
      <c r="AH43" s="111"/>
      <c r="AI43" s="111"/>
      <c r="AJ43" s="113"/>
      <c r="AK43" s="111"/>
      <c r="AL43" s="114"/>
      <c r="AM43" s="115"/>
      <c r="AN43" s="116"/>
      <c r="AO43" s="117"/>
      <c r="AP43" s="106"/>
      <c r="AQ43" s="118"/>
      <c r="AR43" s="119"/>
      <c r="AS43" s="120"/>
      <c r="AT43" s="120"/>
      <c r="AU43" s="121"/>
    </row>
    <row r="44" spans="2:47" ht="53.25" customHeight="1">
      <c r="B44" s="161" t="s">
        <v>78</v>
      </c>
      <c r="C44" s="167" t="s">
        <v>87</v>
      </c>
      <c r="D44" s="169"/>
      <c r="E44" s="170"/>
      <c r="F44" s="171"/>
      <c r="G44" s="172"/>
      <c r="H44" s="173"/>
      <c r="I44" s="171"/>
      <c r="J44" s="174"/>
      <c r="K44" s="175"/>
      <c r="L44" s="176"/>
      <c r="M44" s="177"/>
      <c r="N44" s="163">
        <v>0</v>
      </c>
      <c r="O44" s="166">
        <v>35467.1</v>
      </c>
      <c r="P44" s="164"/>
      <c r="Q44" s="187">
        <f t="shared" si="0"/>
        <v>35467.1</v>
      </c>
      <c r="R44" s="191" t="e">
        <f t="shared" si="1"/>
        <v>#DIV/0!</v>
      </c>
      <c r="S44" s="165"/>
      <c r="T44" s="166">
        <v>29243.3</v>
      </c>
      <c r="U44" s="191">
        <f t="shared" si="2"/>
        <v>1.212828237579206</v>
      </c>
      <c r="V44" s="1"/>
      <c r="W44" s="1"/>
      <c r="X44" s="1"/>
      <c r="Y44" s="1"/>
      <c r="Z44" s="1"/>
      <c r="AA44" s="1"/>
      <c r="AB44" s="97"/>
      <c r="AC44" s="99"/>
      <c r="AD44" s="99"/>
      <c r="AE44" s="99"/>
      <c r="AF44" s="99"/>
      <c r="AG44" s="112"/>
      <c r="AH44" s="111"/>
      <c r="AI44" s="111"/>
      <c r="AJ44" s="113"/>
      <c r="AK44" s="111"/>
      <c r="AL44" s="114"/>
      <c r="AM44" s="115"/>
      <c r="AN44" s="116"/>
      <c r="AO44" s="117"/>
      <c r="AP44" s="106"/>
      <c r="AQ44" s="118"/>
      <c r="AR44" s="119"/>
      <c r="AS44" s="120"/>
      <c r="AT44" s="120"/>
      <c r="AU44" s="121"/>
    </row>
    <row r="45" spans="2:47" ht="42" customHeight="1">
      <c r="B45" s="161" t="s">
        <v>82</v>
      </c>
      <c r="C45" s="168" t="s">
        <v>88</v>
      </c>
      <c r="D45" s="169"/>
      <c r="E45" s="170"/>
      <c r="F45" s="171"/>
      <c r="G45" s="172"/>
      <c r="H45" s="173"/>
      <c r="I45" s="171"/>
      <c r="J45" s="174"/>
      <c r="K45" s="175"/>
      <c r="L45" s="176"/>
      <c r="M45" s="177"/>
      <c r="N45" s="163">
        <v>0</v>
      </c>
      <c r="O45" s="166">
        <v>51.14</v>
      </c>
      <c r="P45" s="164"/>
      <c r="Q45" s="187">
        <f t="shared" si="0"/>
        <v>51.14</v>
      </c>
      <c r="R45" s="191" t="e">
        <f t="shared" si="1"/>
        <v>#DIV/0!</v>
      </c>
      <c r="S45" s="165"/>
      <c r="T45" s="166">
        <v>5</v>
      </c>
      <c r="U45" s="191">
        <f t="shared" si="2"/>
        <v>10.228</v>
      </c>
      <c r="V45" s="1"/>
      <c r="W45" s="1"/>
      <c r="X45" s="1"/>
      <c r="Y45" s="1"/>
      <c r="Z45" s="1"/>
      <c r="AA45" s="1"/>
      <c r="AB45" s="97"/>
      <c r="AC45" s="99"/>
      <c r="AD45" s="99"/>
      <c r="AE45" s="99"/>
      <c r="AF45" s="99"/>
      <c r="AG45" s="112"/>
      <c r="AH45" s="111"/>
      <c r="AI45" s="111"/>
      <c r="AJ45" s="113"/>
      <c r="AK45" s="111"/>
      <c r="AL45" s="114"/>
      <c r="AM45" s="115"/>
      <c r="AN45" s="116"/>
      <c r="AO45" s="117"/>
      <c r="AP45" s="106"/>
      <c r="AQ45" s="118"/>
      <c r="AR45" s="119"/>
      <c r="AS45" s="120"/>
      <c r="AT45" s="120"/>
      <c r="AU45" s="121"/>
    </row>
    <row r="46" spans="2:47" ht="48.75" customHeight="1">
      <c r="B46" s="161" t="s">
        <v>101</v>
      </c>
      <c r="C46" s="243" t="s">
        <v>104</v>
      </c>
      <c r="D46" s="169"/>
      <c r="E46" s="170"/>
      <c r="F46" s="171"/>
      <c r="G46" s="172"/>
      <c r="H46" s="173"/>
      <c r="I46" s="171"/>
      <c r="J46" s="174"/>
      <c r="K46" s="175"/>
      <c r="L46" s="176"/>
      <c r="M46" s="177"/>
      <c r="N46" s="163">
        <v>0</v>
      </c>
      <c r="O46" s="166">
        <v>397.5</v>
      </c>
      <c r="P46" s="164"/>
      <c r="Q46" s="187">
        <f t="shared" si="0"/>
        <v>397.5</v>
      </c>
      <c r="R46" s="191" t="e">
        <f t="shared" si="1"/>
        <v>#DIV/0!</v>
      </c>
      <c r="S46" s="165"/>
      <c r="T46" s="166">
        <v>0</v>
      </c>
      <c r="U46" s="191" t="e">
        <f t="shared" si="2"/>
        <v>#DIV/0!</v>
      </c>
      <c r="V46" s="1"/>
      <c r="W46" s="1"/>
      <c r="X46" s="1"/>
      <c r="Y46" s="1"/>
      <c r="Z46" s="1"/>
      <c r="AA46" s="1"/>
      <c r="AB46" s="97"/>
      <c r="AC46" s="99"/>
      <c r="AD46" s="99"/>
      <c r="AE46" s="99"/>
      <c r="AF46" s="99"/>
      <c r="AG46" s="112"/>
      <c r="AH46" s="111"/>
      <c r="AI46" s="111"/>
      <c r="AJ46" s="113"/>
      <c r="AK46" s="111"/>
      <c r="AL46" s="114"/>
      <c r="AM46" s="115"/>
      <c r="AN46" s="116"/>
      <c r="AO46" s="117"/>
      <c r="AP46" s="106"/>
      <c r="AQ46" s="118"/>
      <c r="AR46" s="119"/>
      <c r="AS46" s="120"/>
      <c r="AT46" s="120"/>
      <c r="AU46" s="121"/>
    </row>
    <row r="47" spans="2:47" ht="59.25" customHeight="1">
      <c r="B47" s="189" t="s">
        <v>158</v>
      </c>
      <c r="C47" s="244" t="s">
        <v>159</v>
      </c>
      <c r="D47" s="169"/>
      <c r="E47" s="170"/>
      <c r="F47" s="171"/>
      <c r="G47" s="172"/>
      <c r="H47" s="173"/>
      <c r="I47" s="171"/>
      <c r="J47" s="174"/>
      <c r="K47" s="175"/>
      <c r="L47" s="176"/>
      <c r="M47" s="177"/>
      <c r="N47" s="163">
        <v>0</v>
      </c>
      <c r="O47" s="166">
        <v>0</v>
      </c>
      <c r="P47" s="164"/>
      <c r="Q47" s="187">
        <f t="shared" si="0"/>
        <v>0</v>
      </c>
      <c r="R47" s="191" t="e">
        <f t="shared" si="1"/>
        <v>#DIV/0!</v>
      </c>
      <c r="S47" s="165"/>
      <c r="T47" s="166">
        <v>0</v>
      </c>
      <c r="U47" s="191" t="e">
        <f t="shared" si="2"/>
        <v>#DIV/0!</v>
      </c>
      <c r="V47" s="1"/>
      <c r="W47" s="1"/>
      <c r="X47" s="1"/>
      <c r="Y47" s="1"/>
      <c r="Z47" s="1"/>
      <c r="AA47" s="1"/>
      <c r="AB47" s="97"/>
      <c r="AC47" s="99"/>
      <c r="AD47" s="99"/>
      <c r="AE47" s="99"/>
      <c r="AF47" s="99"/>
      <c r="AG47" s="112"/>
      <c r="AH47" s="111"/>
      <c r="AI47" s="111"/>
      <c r="AJ47" s="113"/>
      <c r="AK47" s="111"/>
      <c r="AL47" s="114"/>
      <c r="AM47" s="115"/>
      <c r="AN47" s="116"/>
      <c r="AO47" s="117"/>
      <c r="AP47" s="106"/>
      <c r="AQ47" s="118"/>
      <c r="AR47" s="119"/>
      <c r="AS47" s="120"/>
      <c r="AT47" s="120"/>
      <c r="AU47" s="121"/>
    </row>
    <row r="48" spans="2:47" ht="44.25" customHeight="1">
      <c r="B48" s="161" t="s">
        <v>69</v>
      </c>
      <c r="C48" s="162" t="s">
        <v>89</v>
      </c>
      <c r="D48" s="169"/>
      <c r="E48" s="170"/>
      <c r="F48" s="171"/>
      <c r="G48" s="172"/>
      <c r="H48" s="173"/>
      <c r="I48" s="171"/>
      <c r="J48" s="174"/>
      <c r="K48" s="175"/>
      <c r="L48" s="176"/>
      <c r="M48" s="177"/>
      <c r="N48" s="163">
        <v>120500</v>
      </c>
      <c r="O48" s="166">
        <v>118278.54</v>
      </c>
      <c r="P48" s="164"/>
      <c r="Q48" s="187">
        <f t="shared" si="0"/>
        <v>-2221.4600000000064</v>
      </c>
      <c r="R48" s="191">
        <f t="shared" si="1"/>
        <v>0.9815646473029045</v>
      </c>
      <c r="S48" s="165"/>
      <c r="T48" s="166">
        <v>221636.5</v>
      </c>
      <c r="U48" s="191">
        <f t="shared" si="2"/>
        <v>0.5336600244093369</v>
      </c>
      <c r="V48" s="1"/>
      <c r="W48" s="1"/>
      <c r="X48" s="1"/>
      <c r="Y48" s="1"/>
      <c r="Z48" s="1"/>
      <c r="AA48" s="1"/>
      <c r="AB48" s="97"/>
      <c r="AC48" s="99"/>
      <c r="AD48" s="99"/>
      <c r="AE48" s="99"/>
      <c r="AF48" s="99"/>
      <c r="AG48" s="112"/>
      <c r="AH48" s="111"/>
      <c r="AI48" s="111"/>
      <c r="AJ48" s="113"/>
      <c r="AK48" s="111"/>
      <c r="AL48" s="114"/>
      <c r="AM48" s="115"/>
      <c r="AN48" s="116"/>
      <c r="AO48" s="117"/>
      <c r="AP48" s="106"/>
      <c r="AQ48" s="118"/>
      <c r="AR48" s="119"/>
      <c r="AS48" s="120"/>
      <c r="AT48" s="120"/>
      <c r="AU48" s="121"/>
    </row>
    <row r="49" spans="2:47" ht="36" customHeight="1">
      <c r="B49" s="161" t="s">
        <v>132</v>
      </c>
      <c r="C49" s="148" t="s">
        <v>128</v>
      </c>
      <c r="D49" s="169"/>
      <c r="E49" s="170"/>
      <c r="F49" s="171"/>
      <c r="G49" s="172"/>
      <c r="H49" s="173"/>
      <c r="I49" s="171"/>
      <c r="J49" s="174"/>
      <c r="K49" s="175"/>
      <c r="L49" s="176"/>
      <c r="M49" s="177"/>
      <c r="N49" s="163">
        <v>0</v>
      </c>
      <c r="O49" s="166">
        <v>2208.63</v>
      </c>
      <c r="P49" s="164"/>
      <c r="Q49" s="187">
        <f t="shared" si="0"/>
        <v>2208.63</v>
      </c>
      <c r="R49" s="191" t="e">
        <f t="shared" si="1"/>
        <v>#DIV/0!</v>
      </c>
      <c r="S49" s="165"/>
      <c r="T49" s="166">
        <v>50</v>
      </c>
      <c r="U49" s="191">
        <f t="shared" si="2"/>
        <v>44.1726</v>
      </c>
      <c r="V49" s="1"/>
      <c r="W49" s="1"/>
      <c r="X49" s="1"/>
      <c r="Y49" s="1"/>
      <c r="Z49" s="1"/>
      <c r="AA49" s="1"/>
      <c r="AB49" s="97"/>
      <c r="AC49" s="99"/>
      <c r="AD49" s="99"/>
      <c r="AE49" s="99"/>
      <c r="AF49" s="99"/>
      <c r="AG49" s="112"/>
      <c r="AH49" s="111"/>
      <c r="AI49" s="111"/>
      <c r="AJ49" s="113"/>
      <c r="AK49" s="111"/>
      <c r="AL49" s="114"/>
      <c r="AM49" s="115"/>
      <c r="AN49" s="116"/>
      <c r="AO49" s="117"/>
      <c r="AP49" s="106"/>
      <c r="AQ49" s="118"/>
      <c r="AR49" s="119"/>
      <c r="AS49" s="120"/>
      <c r="AT49" s="120"/>
      <c r="AU49" s="121"/>
    </row>
    <row r="50" spans="2:47" ht="60.75" customHeight="1">
      <c r="B50" s="161" t="s">
        <v>63</v>
      </c>
      <c r="C50" s="162" t="s">
        <v>90</v>
      </c>
      <c r="D50" s="169"/>
      <c r="E50" s="170"/>
      <c r="F50" s="171"/>
      <c r="G50" s="172"/>
      <c r="H50" s="173"/>
      <c r="I50" s="171"/>
      <c r="J50" s="174"/>
      <c r="K50" s="175"/>
      <c r="L50" s="176"/>
      <c r="M50" s="177"/>
      <c r="N50" s="163">
        <v>288200</v>
      </c>
      <c r="O50" s="166">
        <v>304031.98</v>
      </c>
      <c r="P50" s="164"/>
      <c r="Q50" s="187">
        <f t="shared" si="0"/>
        <v>15831.979999999981</v>
      </c>
      <c r="R50" s="191">
        <f t="shared" si="1"/>
        <v>1.0549340041637751</v>
      </c>
      <c r="S50" s="165"/>
      <c r="T50" s="166">
        <v>314330.42</v>
      </c>
      <c r="U50" s="191">
        <f t="shared" si="2"/>
        <v>0.9672368967661482</v>
      </c>
      <c r="V50" s="1"/>
      <c r="W50" s="1"/>
      <c r="X50" s="1"/>
      <c r="Y50" s="1"/>
      <c r="Z50" s="1"/>
      <c r="AA50" s="1"/>
      <c r="AB50" s="97"/>
      <c r="AC50" s="99"/>
      <c r="AD50" s="99"/>
      <c r="AE50" s="99"/>
      <c r="AF50" s="99"/>
      <c r="AG50" s="112">
        <f>$G$16</f>
        <v>0</v>
      </c>
      <c r="AH50" s="111">
        <f>$G$17</f>
        <v>0</v>
      </c>
      <c r="AI50" s="111">
        <f>$G$15</f>
        <v>0</v>
      </c>
      <c r="AJ50" s="113">
        <f>$G$18</f>
        <v>0</v>
      </c>
      <c r="AK50" s="111">
        <f>$G$19</f>
        <v>10000</v>
      </c>
      <c r="AL50" s="114"/>
      <c r="AM50" s="115">
        <f>$G$24</f>
        <v>0</v>
      </c>
      <c r="AN50" s="116">
        <f>$G$26</f>
        <v>0</v>
      </c>
      <c r="AO50" s="117"/>
      <c r="AP50" s="106"/>
      <c r="AQ50" s="118"/>
      <c r="AR50" s="119"/>
      <c r="AS50" s="120"/>
      <c r="AT50" s="120"/>
      <c r="AU50" s="121"/>
    </row>
    <row r="51" spans="2:47" ht="44.25" customHeight="1">
      <c r="B51" s="161" t="s">
        <v>79</v>
      </c>
      <c r="C51" s="162" t="s">
        <v>91</v>
      </c>
      <c r="D51" s="169"/>
      <c r="E51" s="170"/>
      <c r="F51" s="171"/>
      <c r="G51" s="172"/>
      <c r="H51" s="173"/>
      <c r="I51" s="171"/>
      <c r="J51" s="174"/>
      <c r="K51" s="175"/>
      <c r="L51" s="176"/>
      <c r="M51" s="177"/>
      <c r="N51" s="163">
        <v>0</v>
      </c>
      <c r="O51" s="166">
        <v>553.46</v>
      </c>
      <c r="P51" s="164"/>
      <c r="Q51" s="187">
        <f t="shared" si="0"/>
        <v>553.46</v>
      </c>
      <c r="R51" s="191" t="e">
        <f t="shared" si="1"/>
        <v>#DIV/0!</v>
      </c>
      <c r="S51" s="165"/>
      <c r="T51" s="166">
        <v>-13241.4</v>
      </c>
      <c r="U51" s="191">
        <f t="shared" si="2"/>
        <v>-0.04179769510776807</v>
      </c>
      <c r="V51" s="1"/>
      <c r="W51" s="1"/>
      <c r="X51" s="1"/>
      <c r="Y51" s="1"/>
      <c r="Z51" s="1"/>
      <c r="AA51" s="1"/>
      <c r="AB51" s="97"/>
      <c r="AC51" s="99"/>
      <c r="AD51" s="99"/>
      <c r="AE51" s="99"/>
      <c r="AF51" s="99"/>
      <c r="AG51" s="112"/>
      <c r="AH51" s="111"/>
      <c r="AI51" s="111"/>
      <c r="AJ51" s="113"/>
      <c r="AK51" s="111"/>
      <c r="AL51" s="114"/>
      <c r="AM51" s="115"/>
      <c r="AN51" s="116"/>
      <c r="AO51" s="117"/>
      <c r="AP51" s="106"/>
      <c r="AQ51" s="118"/>
      <c r="AR51" s="119"/>
      <c r="AS51" s="120"/>
      <c r="AT51" s="120"/>
      <c r="AU51" s="121"/>
    </row>
    <row r="52" spans="2:47" ht="48" customHeight="1">
      <c r="B52" s="222" t="s">
        <v>149</v>
      </c>
      <c r="C52" s="235" t="s">
        <v>150</v>
      </c>
      <c r="D52" s="169"/>
      <c r="E52" s="170"/>
      <c r="F52" s="171"/>
      <c r="G52" s="172"/>
      <c r="H52" s="173"/>
      <c r="I52" s="171"/>
      <c r="J52" s="174"/>
      <c r="K52" s="175"/>
      <c r="L52" s="176"/>
      <c r="M52" s="177"/>
      <c r="N52" s="163">
        <v>0</v>
      </c>
      <c r="O52" s="166">
        <v>3314</v>
      </c>
      <c r="P52" s="164"/>
      <c r="Q52" s="187">
        <f t="shared" si="0"/>
        <v>3314</v>
      </c>
      <c r="R52" s="191" t="e">
        <f t="shared" si="1"/>
        <v>#DIV/0!</v>
      </c>
      <c r="S52" s="165"/>
      <c r="T52" s="166">
        <v>2150</v>
      </c>
      <c r="U52" s="191">
        <f t="shared" si="2"/>
        <v>1.5413953488372094</v>
      </c>
      <c r="V52" s="1"/>
      <c r="W52" s="1"/>
      <c r="X52" s="1"/>
      <c r="Y52" s="1"/>
      <c r="Z52" s="1"/>
      <c r="AA52" s="1"/>
      <c r="AB52" s="97"/>
      <c r="AC52" s="99"/>
      <c r="AD52" s="99"/>
      <c r="AE52" s="99"/>
      <c r="AF52" s="99"/>
      <c r="AG52" s="112"/>
      <c r="AH52" s="111"/>
      <c r="AI52" s="111"/>
      <c r="AJ52" s="113"/>
      <c r="AK52" s="111"/>
      <c r="AL52" s="114"/>
      <c r="AM52" s="115"/>
      <c r="AN52" s="116"/>
      <c r="AO52" s="117"/>
      <c r="AP52" s="106"/>
      <c r="AQ52" s="118"/>
      <c r="AR52" s="119"/>
      <c r="AS52" s="120"/>
      <c r="AT52" s="120"/>
      <c r="AU52" s="121"/>
    </row>
    <row r="53" spans="2:47" ht="45" customHeight="1">
      <c r="B53" s="222" t="s">
        <v>142</v>
      </c>
      <c r="C53" s="244" t="s">
        <v>143</v>
      </c>
      <c r="D53" s="169"/>
      <c r="E53" s="170"/>
      <c r="F53" s="171"/>
      <c r="G53" s="172"/>
      <c r="H53" s="173"/>
      <c r="I53" s="171"/>
      <c r="J53" s="174"/>
      <c r="K53" s="175"/>
      <c r="L53" s="176"/>
      <c r="M53" s="177"/>
      <c r="N53" s="163">
        <v>127800</v>
      </c>
      <c r="O53" s="166">
        <v>129580.22</v>
      </c>
      <c r="P53" s="164"/>
      <c r="Q53" s="187">
        <f t="shared" si="0"/>
        <v>1780.2200000000012</v>
      </c>
      <c r="R53" s="191">
        <f t="shared" si="1"/>
        <v>1.0139297339593114</v>
      </c>
      <c r="S53" s="165"/>
      <c r="T53" s="166">
        <v>38285</v>
      </c>
      <c r="U53" s="191">
        <f t="shared" si="2"/>
        <v>3.38462113099125</v>
      </c>
      <c r="V53" s="1"/>
      <c r="W53" s="1"/>
      <c r="X53" s="1"/>
      <c r="Y53" s="1"/>
      <c r="Z53" s="1"/>
      <c r="AA53" s="1"/>
      <c r="AB53" s="97"/>
      <c r="AC53" s="99"/>
      <c r="AD53" s="99"/>
      <c r="AE53" s="99"/>
      <c r="AF53" s="99"/>
      <c r="AG53" s="112"/>
      <c r="AH53" s="111"/>
      <c r="AI53" s="111"/>
      <c r="AJ53" s="113"/>
      <c r="AK53" s="111"/>
      <c r="AL53" s="114"/>
      <c r="AM53" s="115"/>
      <c r="AN53" s="116"/>
      <c r="AO53" s="117"/>
      <c r="AP53" s="106"/>
      <c r="AQ53" s="118"/>
      <c r="AR53" s="119"/>
      <c r="AS53" s="120"/>
      <c r="AT53" s="120"/>
      <c r="AU53" s="121"/>
    </row>
    <row r="54" spans="2:47" ht="38.25" customHeight="1">
      <c r="B54" s="222" t="s">
        <v>151</v>
      </c>
      <c r="C54" s="234" t="s">
        <v>152</v>
      </c>
      <c r="D54" s="169"/>
      <c r="E54" s="170"/>
      <c r="F54" s="171"/>
      <c r="G54" s="172"/>
      <c r="H54" s="173"/>
      <c r="I54" s="171"/>
      <c r="J54" s="174"/>
      <c r="K54" s="175"/>
      <c r="L54" s="176"/>
      <c r="M54" s="177"/>
      <c r="N54" s="163">
        <v>0</v>
      </c>
      <c r="O54" s="166">
        <v>545.59</v>
      </c>
      <c r="P54" s="164"/>
      <c r="Q54" s="187">
        <f t="shared" si="0"/>
        <v>545.59</v>
      </c>
      <c r="R54" s="191" t="e">
        <f t="shared" si="1"/>
        <v>#DIV/0!</v>
      </c>
      <c r="S54" s="165"/>
      <c r="T54" s="166">
        <v>12.44</v>
      </c>
      <c r="U54" s="191">
        <f t="shared" si="2"/>
        <v>43.85771704180065</v>
      </c>
      <c r="V54" s="1"/>
      <c r="W54" s="1"/>
      <c r="X54" s="1"/>
      <c r="Y54" s="1"/>
      <c r="Z54" s="1"/>
      <c r="AA54" s="1"/>
      <c r="AB54" s="97"/>
      <c r="AC54" s="99"/>
      <c r="AD54" s="99"/>
      <c r="AE54" s="99"/>
      <c r="AF54" s="99"/>
      <c r="AG54" s="112"/>
      <c r="AH54" s="111"/>
      <c r="AI54" s="111"/>
      <c r="AJ54" s="113"/>
      <c r="AK54" s="111"/>
      <c r="AL54" s="114"/>
      <c r="AM54" s="115"/>
      <c r="AN54" s="116"/>
      <c r="AO54" s="117"/>
      <c r="AP54" s="106"/>
      <c r="AQ54" s="118"/>
      <c r="AR54" s="119"/>
      <c r="AS54" s="120"/>
      <c r="AT54" s="120"/>
      <c r="AU54" s="121"/>
    </row>
    <row r="55" spans="2:47" ht="74.25" customHeight="1">
      <c r="B55" s="179" t="s">
        <v>67</v>
      </c>
      <c r="C55" s="162" t="s">
        <v>92</v>
      </c>
      <c r="D55" s="169"/>
      <c r="E55" s="170"/>
      <c r="F55" s="171"/>
      <c r="G55" s="172"/>
      <c r="H55" s="173"/>
      <c r="I55" s="171"/>
      <c r="J55" s="174"/>
      <c r="K55" s="175"/>
      <c r="L55" s="176"/>
      <c r="M55" s="177"/>
      <c r="N55" s="163">
        <v>3385150</v>
      </c>
      <c r="O55" s="166">
        <v>3940819.29</v>
      </c>
      <c r="P55" s="164"/>
      <c r="Q55" s="187">
        <f t="shared" si="0"/>
        <v>555669.29</v>
      </c>
      <c r="R55" s="191">
        <f t="shared" si="1"/>
        <v>1.1641490894051962</v>
      </c>
      <c r="S55" s="165"/>
      <c r="T55" s="166">
        <v>2961607.38</v>
      </c>
      <c r="U55" s="191">
        <f t="shared" si="2"/>
        <v>1.3306352883277865</v>
      </c>
      <c r="V55" s="1"/>
      <c r="W55" s="1"/>
      <c r="X55" s="1"/>
      <c r="Y55" s="1"/>
      <c r="Z55" s="1"/>
      <c r="AA55" s="1"/>
      <c r="AB55" s="97"/>
      <c r="AC55" s="99"/>
      <c r="AD55" s="99"/>
      <c r="AE55" s="99"/>
      <c r="AF55" s="99"/>
      <c r="AG55" s="112"/>
      <c r="AH55" s="111"/>
      <c r="AI55" s="111"/>
      <c r="AJ55" s="113"/>
      <c r="AK55" s="111"/>
      <c r="AL55" s="114"/>
      <c r="AM55" s="115"/>
      <c r="AN55" s="116"/>
      <c r="AO55" s="117"/>
      <c r="AP55" s="106"/>
      <c r="AQ55" s="118"/>
      <c r="AR55" s="119"/>
      <c r="AS55" s="120"/>
      <c r="AT55" s="120"/>
      <c r="AU55" s="121"/>
    </row>
    <row r="56" spans="2:47" ht="73.5" customHeight="1">
      <c r="B56" s="220" t="s">
        <v>137</v>
      </c>
      <c r="C56" s="230" t="s">
        <v>138</v>
      </c>
      <c r="D56" s="169"/>
      <c r="E56" s="170"/>
      <c r="F56" s="171"/>
      <c r="G56" s="172"/>
      <c r="H56" s="173"/>
      <c r="I56" s="171"/>
      <c r="J56" s="174"/>
      <c r="K56" s="175"/>
      <c r="L56" s="176"/>
      <c r="M56" s="177"/>
      <c r="N56" s="163">
        <v>0</v>
      </c>
      <c r="O56" s="166">
        <v>0</v>
      </c>
      <c r="P56" s="164"/>
      <c r="Q56" s="187">
        <f t="shared" si="0"/>
        <v>0</v>
      </c>
      <c r="R56" s="191" t="e">
        <f t="shared" si="1"/>
        <v>#DIV/0!</v>
      </c>
      <c r="S56" s="165"/>
      <c r="T56" s="166">
        <v>16.81</v>
      </c>
      <c r="U56" s="191">
        <f t="shared" si="2"/>
        <v>0</v>
      </c>
      <c r="V56" s="1"/>
      <c r="W56" s="1"/>
      <c r="X56" s="1"/>
      <c r="Y56" s="1"/>
      <c r="Z56" s="1"/>
      <c r="AA56" s="1"/>
      <c r="AB56" s="97"/>
      <c r="AC56" s="99"/>
      <c r="AD56" s="99"/>
      <c r="AE56" s="99"/>
      <c r="AF56" s="99"/>
      <c r="AG56" s="112"/>
      <c r="AH56" s="111"/>
      <c r="AI56" s="111"/>
      <c r="AJ56" s="113"/>
      <c r="AK56" s="111"/>
      <c r="AL56" s="114"/>
      <c r="AM56" s="115"/>
      <c r="AN56" s="116"/>
      <c r="AO56" s="117"/>
      <c r="AP56" s="106"/>
      <c r="AQ56" s="118"/>
      <c r="AR56" s="119"/>
      <c r="AS56" s="120"/>
      <c r="AT56" s="120"/>
      <c r="AU56" s="121"/>
    </row>
    <row r="57" spans="2:47" ht="56.25" customHeight="1">
      <c r="B57" s="221" t="s">
        <v>139</v>
      </c>
      <c r="C57" s="245" t="s">
        <v>140</v>
      </c>
      <c r="D57" s="169"/>
      <c r="E57" s="170"/>
      <c r="F57" s="171"/>
      <c r="G57" s="172"/>
      <c r="H57" s="173"/>
      <c r="I57" s="171"/>
      <c r="J57" s="174"/>
      <c r="K57" s="175"/>
      <c r="L57" s="176"/>
      <c r="M57" s="177"/>
      <c r="N57" s="163">
        <v>55240</v>
      </c>
      <c r="O57" s="166">
        <v>55239.71</v>
      </c>
      <c r="P57" s="164"/>
      <c r="Q57" s="187">
        <f t="shared" si="0"/>
        <v>-0.2900000000008731</v>
      </c>
      <c r="R57" s="191">
        <f t="shared" si="1"/>
        <v>0.9999947501810282</v>
      </c>
      <c r="S57" s="165"/>
      <c r="T57" s="166">
        <v>41348.39</v>
      </c>
      <c r="U57" s="191">
        <f t="shared" si="2"/>
        <v>1.33595794177234</v>
      </c>
      <c r="V57" s="1"/>
      <c r="W57" s="1"/>
      <c r="X57" s="1"/>
      <c r="Y57" s="1"/>
      <c r="Z57" s="1"/>
      <c r="AA57" s="1"/>
      <c r="AB57" s="97"/>
      <c r="AC57" s="99"/>
      <c r="AD57" s="99"/>
      <c r="AE57" s="99"/>
      <c r="AF57" s="99"/>
      <c r="AG57" s="112"/>
      <c r="AH57" s="111"/>
      <c r="AI57" s="111"/>
      <c r="AJ57" s="113"/>
      <c r="AK57" s="111"/>
      <c r="AL57" s="114"/>
      <c r="AM57" s="115"/>
      <c r="AN57" s="116"/>
      <c r="AO57" s="117"/>
      <c r="AP57" s="106"/>
      <c r="AQ57" s="118"/>
      <c r="AR57" s="119"/>
      <c r="AS57" s="120"/>
      <c r="AT57" s="120"/>
      <c r="AU57" s="121"/>
    </row>
    <row r="58" spans="2:47" ht="52.5" customHeight="1">
      <c r="B58" s="179" t="s">
        <v>81</v>
      </c>
      <c r="C58" s="162" t="s">
        <v>93</v>
      </c>
      <c r="D58" s="169"/>
      <c r="E58" s="170"/>
      <c r="F58" s="171"/>
      <c r="G58" s="172"/>
      <c r="H58" s="173"/>
      <c r="I58" s="171"/>
      <c r="J58" s="174"/>
      <c r="K58" s="175"/>
      <c r="L58" s="176"/>
      <c r="M58" s="177"/>
      <c r="N58" s="163">
        <v>7850</v>
      </c>
      <c r="O58" s="166">
        <v>7849.8</v>
      </c>
      <c r="P58" s="164"/>
      <c r="Q58" s="187">
        <f t="shared" si="0"/>
        <v>-0.1999999999998181</v>
      </c>
      <c r="R58" s="191">
        <f t="shared" si="1"/>
        <v>0.9999745222929937</v>
      </c>
      <c r="S58" s="165"/>
      <c r="T58" s="166">
        <v>39441</v>
      </c>
      <c r="U58" s="191">
        <f t="shared" si="2"/>
        <v>0.19902639385411122</v>
      </c>
      <c r="V58" s="1"/>
      <c r="W58" s="1"/>
      <c r="X58" s="1"/>
      <c r="Y58" s="1"/>
      <c r="Z58" s="1"/>
      <c r="AA58" s="1"/>
      <c r="AB58" s="97"/>
      <c r="AC58" s="99"/>
      <c r="AD58" s="99"/>
      <c r="AE58" s="99"/>
      <c r="AF58" s="99"/>
      <c r="AG58" s="112"/>
      <c r="AH58" s="111"/>
      <c r="AI58" s="111"/>
      <c r="AJ58" s="113"/>
      <c r="AK58" s="111"/>
      <c r="AL58" s="114"/>
      <c r="AM58" s="115"/>
      <c r="AN58" s="116"/>
      <c r="AO58" s="117"/>
      <c r="AP58" s="106"/>
      <c r="AQ58" s="118"/>
      <c r="AR58" s="119"/>
      <c r="AS58" s="120"/>
      <c r="AT58" s="120"/>
      <c r="AU58" s="121"/>
    </row>
    <row r="59" spans="2:47" ht="34.5" customHeight="1">
      <c r="B59" s="161" t="s">
        <v>74</v>
      </c>
      <c r="C59" s="162" t="s">
        <v>76</v>
      </c>
      <c r="D59" s="169"/>
      <c r="E59" s="170"/>
      <c r="F59" s="171"/>
      <c r="G59" s="172"/>
      <c r="H59" s="173"/>
      <c r="I59" s="171"/>
      <c r="J59" s="174"/>
      <c r="K59" s="175"/>
      <c r="L59" s="176"/>
      <c r="M59" s="177"/>
      <c r="N59" s="163">
        <v>170000</v>
      </c>
      <c r="O59" s="182">
        <v>169474.75</v>
      </c>
      <c r="P59" s="178"/>
      <c r="Q59" s="163">
        <f t="shared" si="0"/>
        <v>-525.25</v>
      </c>
      <c r="R59" s="192">
        <f t="shared" si="1"/>
        <v>0.9969102941176471</v>
      </c>
      <c r="S59" s="180" t="s">
        <v>83</v>
      </c>
      <c r="T59" s="166">
        <v>154467.86</v>
      </c>
      <c r="U59" s="191">
        <f t="shared" si="2"/>
        <v>1.0971521842796295</v>
      </c>
      <c r="V59" s="1"/>
      <c r="W59" s="1"/>
      <c r="X59" s="1"/>
      <c r="Y59" s="1"/>
      <c r="Z59" s="1"/>
      <c r="AA59" s="1"/>
      <c r="AB59" s="97"/>
      <c r="AC59" s="99"/>
      <c r="AD59" s="99"/>
      <c r="AE59" s="99"/>
      <c r="AF59" s="99"/>
      <c r="AG59" s="112"/>
      <c r="AH59" s="111"/>
      <c r="AI59" s="111"/>
      <c r="AJ59" s="113"/>
      <c r="AK59" s="111"/>
      <c r="AL59" s="114"/>
      <c r="AM59" s="115"/>
      <c r="AN59" s="116"/>
      <c r="AO59" s="117"/>
      <c r="AP59" s="106"/>
      <c r="AQ59" s="118"/>
      <c r="AR59" s="119"/>
      <c r="AS59" s="120"/>
      <c r="AT59" s="120"/>
      <c r="AU59" s="121"/>
    </row>
    <row r="60" spans="2:47" ht="57" customHeight="1">
      <c r="B60" s="161" t="s">
        <v>107</v>
      </c>
      <c r="C60" s="148" t="s">
        <v>108</v>
      </c>
      <c r="D60" s="169"/>
      <c r="E60" s="170"/>
      <c r="F60" s="171"/>
      <c r="G60" s="172"/>
      <c r="H60" s="173"/>
      <c r="I60" s="171"/>
      <c r="J60" s="174"/>
      <c r="K60" s="175"/>
      <c r="L60" s="176"/>
      <c r="M60" s="177"/>
      <c r="N60" s="163">
        <v>115000</v>
      </c>
      <c r="O60" s="182">
        <v>115000</v>
      </c>
      <c r="P60" s="178"/>
      <c r="Q60" s="163">
        <f t="shared" si="0"/>
        <v>0</v>
      </c>
      <c r="R60" s="192">
        <f t="shared" si="1"/>
        <v>1</v>
      </c>
      <c r="S60" s="180"/>
      <c r="T60" s="166">
        <v>2257040</v>
      </c>
      <c r="U60" s="191">
        <f t="shared" si="2"/>
        <v>0.05095168893772375</v>
      </c>
      <c r="V60" s="1"/>
      <c r="W60" s="1"/>
      <c r="X60" s="1"/>
      <c r="Y60" s="1"/>
      <c r="Z60" s="1"/>
      <c r="AA60" s="1"/>
      <c r="AB60" s="97"/>
      <c r="AC60" s="99"/>
      <c r="AD60" s="99"/>
      <c r="AE60" s="99"/>
      <c r="AF60" s="99"/>
      <c r="AG60" s="112"/>
      <c r="AH60" s="111"/>
      <c r="AI60" s="111"/>
      <c r="AJ60" s="113"/>
      <c r="AK60" s="111"/>
      <c r="AL60" s="114"/>
      <c r="AM60" s="115"/>
      <c r="AN60" s="116"/>
      <c r="AO60" s="117"/>
      <c r="AP60" s="106"/>
      <c r="AQ60" s="118"/>
      <c r="AR60" s="119"/>
      <c r="AS60" s="120"/>
      <c r="AT60" s="120"/>
      <c r="AU60" s="121"/>
    </row>
    <row r="61" spans="2:47" ht="38.25" customHeight="1">
      <c r="B61" s="161" t="s">
        <v>71</v>
      </c>
      <c r="C61" s="162" t="s">
        <v>72</v>
      </c>
      <c r="D61" s="169"/>
      <c r="E61" s="170"/>
      <c r="F61" s="171"/>
      <c r="G61" s="172"/>
      <c r="H61" s="173"/>
      <c r="I61" s="171"/>
      <c r="J61" s="174"/>
      <c r="K61" s="175"/>
      <c r="L61" s="176"/>
      <c r="M61" s="177"/>
      <c r="N61" s="163">
        <v>12100</v>
      </c>
      <c r="O61" s="182">
        <v>22296.22</v>
      </c>
      <c r="P61" s="178"/>
      <c r="Q61" s="163">
        <f t="shared" si="0"/>
        <v>10196.220000000001</v>
      </c>
      <c r="R61" s="192">
        <f t="shared" si="1"/>
        <v>1.8426628099173554</v>
      </c>
      <c r="S61" s="181"/>
      <c r="T61" s="166">
        <v>16086.72</v>
      </c>
      <c r="U61" s="191">
        <f t="shared" si="2"/>
        <v>1.3860016212130255</v>
      </c>
      <c r="V61" s="1"/>
      <c r="W61" s="1"/>
      <c r="X61" s="1"/>
      <c r="Y61" s="1"/>
      <c r="Z61" s="1"/>
      <c r="AA61" s="1"/>
      <c r="AB61" s="97"/>
      <c r="AC61" s="99"/>
      <c r="AD61" s="99"/>
      <c r="AE61" s="99"/>
      <c r="AF61" s="99"/>
      <c r="AG61" s="112"/>
      <c r="AH61" s="111"/>
      <c r="AI61" s="111"/>
      <c r="AJ61" s="113"/>
      <c r="AK61" s="111"/>
      <c r="AL61" s="114"/>
      <c r="AM61" s="115"/>
      <c r="AN61" s="116"/>
      <c r="AO61" s="117"/>
      <c r="AP61" s="106"/>
      <c r="AQ61" s="118"/>
      <c r="AR61" s="119"/>
      <c r="AS61" s="120"/>
      <c r="AT61" s="120"/>
      <c r="AU61" s="121"/>
    </row>
    <row r="62" spans="2:47" ht="27" customHeight="1">
      <c r="B62" s="144" t="s">
        <v>73</v>
      </c>
      <c r="C62" s="148" t="s">
        <v>109</v>
      </c>
      <c r="D62" s="169"/>
      <c r="E62" s="170"/>
      <c r="F62" s="171"/>
      <c r="G62" s="172"/>
      <c r="H62" s="173"/>
      <c r="I62" s="171"/>
      <c r="J62" s="174"/>
      <c r="K62" s="175"/>
      <c r="L62" s="176"/>
      <c r="M62" s="177"/>
      <c r="N62" s="163">
        <v>0</v>
      </c>
      <c r="O62" s="182">
        <v>0</v>
      </c>
      <c r="P62" s="178"/>
      <c r="Q62" s="163">
        <f t="shared" si="0"/>
        <v>0</v>
      </c>
      <c r="R62" s="192" t="e">
        <f t="shared" si="1"/>
        <v>#DIV/0!</v>
      </c>
      <c r="S62" s="181"/>
      <c r="T62" s="166">
        <v>-4052.58</v>
      </c>
      <c r="U62" s="191">
        <f t="shared" si="2"/>
        <v>0</v>
      </c>
      <c r="V62" s="1"/>
      <c r="W62" s="1"/>
      <c r="X62" s="1"/>
      <c r="Y62" s="1"/>
      <c r="Z62" s="1"/>
      <c r="AA62" s="1"/>
      <c r="AB62" s="97"/>
      <c r="AC62" s="99"/>
      <c r="AD62" s="99"/>
      <c r="AE62" s="99"/>
      <c r="AF62" s="99"/>
      <c r="AG62" s="112"/>
      <c r="AH62" s="111"/>
      <c r="AI62" s="111"/>
      <c r="AJ62" s="113"/>
      <c r="AK62" s="111"/>
      <c r="AL62" s="114"/>
      <c r="AM62" s="115"/>
      <c r="AN62" s="116"/>
      <c r="AO62" s="117"/>
      <c r="AP62" s="106"/>
      <c r="AQ62" s="118"/>
      <c r="AR62" s="119"/>
      <c r="AS62" s="120"/>
      <c r="AT62" s="120"/>
      <c r="AU62" s="121"/>
    </row>
    <row r="63" spans="2:47" ht="27.75" customHeight="1">
      <c r="B63" s="161" t="s">
        <v>80</v>
      </c>
      <c r="C63" s="162" t="s">
        <v>94</v>
      </c>
      <c r="D63" s="169"/>
      <c r="E63" s="170"/>
      <c r="F63" s="171"/>
      <c r="G63" s="172"/>
      <c r="H63" s="173"/>
      <c r="I63" s="171"/>
      <c r="J63" s="174"/>
      <c r="K63" s="175"/>
      <c r="L63" s="176"/>
      <c r="M63" s="177"/>
      <c r="N63" s="163">
        <v>421200</v>
      </c>
      <c r="O63" s="182">
        <v>468432.01</v>
      </c>
      <c r="P63" s="178"/>
      <c r="Q63" s="163">
        <f t="shared" si="0"/>
        <v>47232.01000000001</v>
      </c>
      <c r="R63" s="192">
        <f t="shared" si="1"/>
        <v>1.1121367758784426</v>
      </c>
      <c r="S63" s="180" t="s">
        <v>133</v>
      </c>
      <c r="T63" s="166">
        <v>525450.28</v>
      </c>
      <c r="U63" s="191">
        <f t="shared" si="2"/>
        <v>0.8914868405817578</v>
      </c>
      <c r="V63" s="1"/>
      <c r="W63" s="1"/>
      <c r="X63" s="1"/>
      <c r="Y63" s="1"/>
      <c r="Z63" s="1"/>
      <c r="AA63" s="1"/>
      <c r="AB63" s="97"/>
      <c r="AC63" s="99"/>
      <c r="AD63" s="99"/>
      <c r="AE63" s="99"/>
      <c r="AF63" s="99"/>
      <c r="AG63" s="112"/>
      <c r="AH63" s="111"/>
      <c r="AI63" s="111"/>
      <c r="AJ63" s="113"/>
      <c r="AK63" s="111"/>
      <c r="AL63" s="114"/>
      <c r="AM63" s="115"/>
      <c r="AN63" s="116"/>
      <c r="AO63" s="117"/>
      <c r="AP63" s="106"/>
      <c r="AQ63" s="118"/>
      <c r="AR63" s="119"/>
      <c r="AS63" s="120"/>
      <c r="AT63" s="120"/>
      <c r="AU63" s="121"/>
    </row>
    <row r="64" spans="2:47" ht="20.25">
      <c r="B64" s="195"/>
      <c r="C64" s="196" t="s">
        <v>122</v>
      </c>
      <c r="D64" s="197"/>
      <c r="E64" s="198"/>
      <c r="F64" s="199"/>
      <c r="G64" s="200"/>
      <c r="H64" s="201"/>
      <c r="I64" s="199"/>
      <c r="J64" s="202"/>
      <c r="K64" s="203">
        <f>CONCATENATE($G$21)</f>
      </c>
      <c r="L64" s="204">
        <f>CONCATENATE($H$21)</f>
      </c>
      <c r="M64" s="205">
        <f>$G$23</f>
        <v>0</v>
      </c>
      <c r="N64" s="206">
        <f>SUM(N37:N63)</f>
        <v>14626740</v>
      </c>
      <c r="O64" s="206">
        <f>SUM(O37:O63)</f>
        <v>16602166.570000004</v>
      </c>
      <c r="P64" s="207"/>
      <c r="Q64" s="206">
        <f t="shared" si="0"/>
        <v>1975426.570000004</v>
      </c>
      <c r="R64" s="208">
        <f t="shared" si="1"/>
        <v>1.1350558340409418</v>
      </c>
      <c r="S64" s="209"/>
      <c r="T64" s="206">
        <f>SUM(T37:T63)</f>
        <v>16903170.76</v>
      </c>
      <c r="U64" s="208">
        <f t="shared" si="2"/>
        <v>0.9821924422184565</v>
      </c>
      <c r="V64" s="1"/>
      <c r="W64" s="1"/>
      <c r="X64" s="1"/>
      <c r="Y64" s="1"/>
      <c r="Z64" s="1"/>
      <c r="AA64" s="1"/>
      <c r="AB64" s="97"/>
      <c r="AC64" s="99"/>
      <c r="AD64" s="99"/>
      <c r="AE64" s="99"/>
      <c r="AF64" s="99"/>
      <c r="AG64" s="112">
        <f>$G$16</f>
        <v>0</v>
      </c>
      <c r="AH64" s="111">
        <f>$G$17</f>
        <v>0</v>
      </c>
      <c r="AI64" s="111">
        <f>$G$15</f>
        <v>0</v>
      </c>
      <c r="AJ64" s="113">
        <f>$G$18</f>
        <v>0</v>
      </c>
      <c r="AK64" s="111">
        <f>$G$19</f>
        <v>10000</v>
      </c>
      <c r="AL64" s="114"/>
      <c r="AM64" s="115">
        <f>$G$24</f>
        <v>0</v>
      </c>
      <c r="AN64" s="116">
        <f>$G$26</f>
        <v>0</v>
      </c>
      <c r="AO64" s="117"/>
      <c r="AP64" s="106"/>
      <c r="AQ64" s="118"/>
      <c r="AR64" s="119"/>
      <c r="AS64" s="120"/>
      <c r="AT64" s="120"/>
      <c r="AU64" s="121"/>
    </row>
    <row r="65" spans="2:47" ht="63.75" customHeight="1">
      <c r="B65" s="183" t="s">
        <v>125</v>
      </c>
      <c r="C65" s="162" t="s">
        <v>124</v>
      </c>
      <c r="D65" s="169"/>
      <c r="E65" s="170"/>
      <c r="F65" s="171"/>
      <c r="G65" s="172"/>
      <c r="H65" s="173"/>
      <c r="I65" s="171"/>
      <c r="J65" s="174"/>
      <c r="K65" s="175"/>
      <c r="L65" s="176"/>
      <c r="M65" s="177"/>
      <c r="N65" s="163">
        <v>0</v>
      </c>
      <c r="O65" s="182">
        <v>0</v>
      </c>
      <c r="P65" s="178"/>
      <c r="Q65" s="163">
        <f t="shared" si="0"/>
        <v>0</v>
      </c>
      <c r="R65" s="192" t="e">
        <f t="shared" si="1"/>
        <v>#DIV/0!</v>
      </c>
      <c r="S65" s="165"/>
      <c r="T65" s="166">
        <v>0</v>
      </c>
      <c r="U65" s="191" t="e">
        <f t="shared" si="2"/>
        <v>#DIV/0!</v>
      </c>
      <c r="V65" s="1"/>
      <c r="W65" s="1"/>
      <c r="X65" s="1"/>
      <c r="Y65" s="1"/>
      <c r="Z65" s="1"/>
      <c r="AA65" s="1"/>
      <c r="AB65" s="97"/>
      <c r="AC65" s="99"/>
      <c r="AD65" s="99"/>
      <c r="AE65" s="99"/>
      <c r="AF65" s="99"/>
      <c r="AG65" s="112"/>
      <c r="AH65" s="111"/>
      <c r="AI65" s="111"/>
      <c r="AJ65" s="113"/>
      <c r="AK65" s="111"/>
      <c r="AL65" s="114"/>
      <c r="AM65" s="115"/>
      <c r="AN65" s="116"/>
      <c r="AO65" s="117"/>
      <c r="AP65" s="106"/>
      <c r="AQ65" s="118"/>
      <c r="AR65" s="119"/>
      <c r="AS65" s="120"/>
      <c r="AT65" s="120"/>
      <c r="AU65" s="121"/>
    </row>
    <row r="66" spans="2:47" ht="36">
      <c r="B66" s="184" t="s">
        <v>103</v>
      </c>
      <c r="C66" s="148" t="s">
        <v>102</v>
      </c>
      <c r="D66" s="169"/>
      <c r="E66" s="170"/>
      <c r="F66" s="171"/>
      <c r="G66" s="172"/>
      <c r="H66" s="173"/>
      <c r="I66" s="171"/>
      <c r="J66" s="174"/>
      <c r="K66" s="175"/>
      <c r="L66" s="176"/>
      <c r="M66" s="177"/>
      <c r="N66" s="163">
        <v>0</v>
      </c>
      <c r="O66" s="182">
        <v>0</v>
      </c>
      <c r="P66" s="178"/>
      <c r="Q66" s="163">
        <f t="shared" si="0"/>
        <v>0</v>
      </c>
      <c r="R66" s="192" t="e">
        <f t="shared" si="1"/>
        <v>#DIV/0!</v>
      </c>
      <c r="S66" s="165"/>
      <c r="T66" s="166">
        <v>0</v>
      </c>
      <c r="U66" s="191" t="e">
        <f t="shared" si="2"/>
        <v>#DIV/0!</v>
      </c>
      <c r="V66" s="1"/>
      <c r="W66" s="1"/>
      <c r="X66" s="1"/>
      <c r="Y66" s="1"/>
      <c r="Z66" s="1"/>
      <c r="AA66" s="1"/>
      <c r="AB66" s="97"/>
      <c r="AC66" s="99"/>
      <c r="AD66" s="99"/>
      <c r="AE66" s="99"/>
      <c r="AF66" s="99"/>
      <c r="AG66" s="112"/>
      <c r="AH66" s="111"/>
      <c r="AI66" s="111"/>
      <c r="AJ66" s="113"/>
      <c r="AK66" s="111"/>
      <c r="AL66" s="114"/>
      <c r="AM66" s="115"/>
      <c r="AN66" s="116"/>
      <c r="AO66" s="117"/>
      <c r="AP66" s="106"/>
      <c r="AQ66" s="118"/>
      <c r="AR66" s="119"/>
      <c r="AS66" s="120"/>
      <c r="AT66" s="120"/>
      <c r="AU66" s="121"/>
    </row>
    <row r="67" spans="2:47" ht="39.75" customHeight="1">
      <c r="B67" s="229" t="s">
        <v>146</v>
      </c>
      <c r="C67" s="230" t="s">
        <v>147</v>
      </c>
      <c r="D67" s="169"/>
      <c r="E67" s="170"/>
      <c r="F67" s="171"/>
      <c r="G67" s="172"/>
      <c r="H67" s="173"/>
      <c r="I67" s="171"/>
      <c r="J67" s="174"/>
      <c r="K67" s="175"/>
      <c r="L67" s="176"/>
      <c r="M67" s="177"/>
      <c r="N67" s="188">
        <v>0</v>
      </c>
      <c r="O67" s="190">
        <v>0</v>
      </c>
      <c r="P67" s="185"/>
      <c r="Q67" s="188">
        <f t="shared" si="0"/>
        <v>0</v>
      </c>
      <c r="R67" s="192" t="e">
        <f t="shared" si="1"/>
        <v>#DIV/0!</v>
      </c>
      <c r="S67" s="186"/>
      <c r="T67" s="166">
        <v>4265500</v>
      </c>
      <c r="U67" s="191">
        <f t="shared" si="2"/>
        <v>0</v>
      </c>
      <c r="V67" s="1"/>
      <c r="W67" s="1"/>
      <c r="X67" s="1"/>
      <c r="Y67" s="1"/>
      <c r="Z67" s="1"/>
      <c r="AA67" s="1"/>
      <c r="AB67" s="97"/>
      <c r="AC67" s="99"/>
      <c r="AD67" s="99"/>
      <c r="AE67" s="99"/>
      <c r="AF67" s="99"/>
      <c r="AG67" s="112"/>
      <c r="AH67" s="111"/>
      <c r="AI67" s="111"/>
      <c r="AJ67" s="113"/>
      <c r="AK67" s="111"/>
      <c r="AL67" s="114"/>
      <c r="AM67" s="115"/>
      <c r="AN67" s="116"/>
      <c r="AO67" s="117"/>
      <c r="AP67" s="106"/>
      <c r="AQ67" s="118"/>
      <c r="AR67" s="119"/>
      <c r="AS67" s="120"/>
      <c r="AT67" s="120"/>
      <c r="AU67" s="121"/>
    </row>
    <row r="68" spans="2:47" ht="30.75" customHeight="1">
      <c r="B68" s="184" t="s">
        <v>154</v>
      </c>
      <c r="C68" s="148" t="s">
        <v>145</v>
      </c>
      <c r="D68" s="169"/>
      <c r="E68" s="170"/>
      <c r="F68" s="171"/>
      <c r="G68" s="172"/>
      <c r="H68" s="173"/>
      <c r="I68" s="171"/>
      <c r="J68" s="174"/>
      <c r="K68" s="175"/>
      <c r="L68" s="176"/>
      <c r="M68" s="177"/>
      <c r="N68" s="188">
        <v>4357599.36</v>
      </c>
      <c r="O68" s="190">
        <v>4356386.4</v>
      </c>
      <c r="P68" s="185"/>
      <c r="Q68" s="188">
        <f t="shared" si="0"/>
        <v>-1212.9599999999627</v>
      </c>
      <c r="R68" s="192">
        <f t="shared" si="1"/>
        <v>0.999721644901288</v>
      </c>
      <c r="S68" s="186"/>
      <c r="T68" s="166">
        <v>67116</v>
      </c>
      <c r="U68" s="191">
        <f t="shared" si="2"/>
        <v>64.90831396388343</v>
      </c>
      <c r="V68" s="1"/>
      <c r="W68" s="1"/>
      <c r="X68" s="1"/>
      <c r="Y68" s="1"/>
      <c r="Z68" s="1"/>
      <c r="AA68" s="1"/>
      <c r="AB68" s="97"/>
      <c r="AC68" s="99"/>
      <c r="AD68" s="99"/>
      <c r="AE68" s="99"/>
      <c r="AF68" s="99"/>
      <c r="AG68" s="112"/>
      <c r="AH68" s="111"/>
      <c r="AI68" s="111"/>
      <c r="AJ68" s="113"/>
      <c r="AK68" s="111"/>
      <c r="AL68" s="114"/>
      <c r="AM68" s="115"/>
      <c r="AN68" s="116"/>
      <c r="AO68" s="117"/>
      <c r="AP68" s="106"/>
      <c r="AQ68" s="118"/>
      <c r="AR68" s="119"/>
      <c r="AS68" s="120"/>
      <c r="AT68" s="120"/>
      <c r="AU68" s="121"/>
    </row>
    <row r="69" spans="2:47" ht="79.5" customHeight="1">
      <c r="B69" s="229" t="s">
        <v>160</v>
      </c>
      <c r="C69" s="230" t="s">
        <v>161</v>
      </c>
      <c r="D69" s="169"/>
      <c r="E69" s="170"/>
      <c r="F69" s="171"/>
      <c r="G69" s="172"/>
      <c r="H69" s="173"/>
      <c r="I69" s="171"/>
      <c r="J69" s="174"/>
      <c r="K69" s="175"/>
      <c r="L69" s="176"/>
      <c r="M69" s="177"/>
      <c r="N69" s="188">
        <v>120984.65</v>
      </c>
      <c r="O69" s="190">
        <v>120984.65</v>
      </c>
      <c r="P69" s="185"/>
      <c r="Q69" s="188">
        <f t="shared" si="0"/>
        <v>0</v>
      </c>
      <c r="R69" s="192">
        <f t="shared" si="1"/>
        <v>1</v>
      </c>
      <c r="S69" s="186"/>
      <c r="T69" s="166">
        <v>0</v>
      </c>
      <c r="U69" s="191" t="e">
        <f t="shared" si="2"/>
        <v>#DIV/0!</v>
      </c>
      <c r="V69" s="1"/>
      <c r="W69" s="1"/>
      <c r="X69" s="1"/>
      <c r="Y69" s="1"/>
      <c r="Z69" s="1"/>
      <c r="AA69" s="1"/>
      <c r="AB69" s="97"/>
      <c r="AC69" s="99"/>
      <c r="AD69" s="99"/>
      <c r="AE69" s="99"/>
      <c r="AF69" s="99"/>
      <c r="AG69" s="112"/>
      <c r="AH69" s="111"/>
      <c r="AI69" s="111"/>
      <c r="AJ69" s="113"/>
      <c r="AK69" s="111"/>
      <c r="AL69" s="114"/>
      <c r="AM69" s="115"/>
      <c r="AN69" s="116"/>
      <c r="AO69" s="117"/>
      <c r="AP69" s="106"/>
      <c r="AQ69" s="118"/>
      <c r="AR69" s="119"/>
      <c r="AS69" s="120"/>
      <c r="AT69" s="120"/>
      <c r="AU69" s="121"/>
    </row>
    <row r="70" spans="2:47" ht="36">
      <c r="B70" s="229" t="s">
        <v>162</v>
      </c>
      <c r="C70" s="145" t="s">
        <v>163</v>
      </c>
      <c r="D70" s="169"/>
      <c r="E70" s="170"/>
      <c r="F70" s="171"/>
      <c r="G70" s="172"/>
      <c r="H70" s="173"/>
      <c r="I70" s="171"/>
      <c r="J70" s="174"/>
      <c r="K70" s="175"/>
      <c r="L70" s="176"/>
      <c r="M70" s="177"/>
      <c r="N70" s="188">
        <v>2970505</v>
      </c>
      <c r="O70" s="190">
        <v>2970505</v>
      </c>
      <c r="P70" s="185"/>
      <c r="Q70" s="188">
        <f t="shared" si="0"/>
        <v>0</v>
      </c>
      <c r="R70" s="192">
        <f t="shared" si="1"/>
        <v>1</v>
      </c>
      <c r="S70" s="186"/>
      <c r="T70" s="166">
        <v>0</v>
      </c>
      <c r="U70" s="191" t="e">
        <f t="shared" si="2"/>
        <v>#DIV/0!</v>
      </c>
      <c r="V70" s="1"/>
      <c r="W70" s="1"/>
      <c r="X70" s="1"/>
      <c r="Y70" s="1"/>
      <c r="Z70" s="1"/>
      <c r="AA70" s="1"/>
      <c r="AB70" s="97"/>
      <c r="AC70" s="99"/>
      <c r="AD70" s="99"/>
      <c r="AE70" s="99"/>
      <c r="AF70" s="99"/>
      <c r="AG70" s="112"/>
      <c r="AH70" s="111"/>
      <c r="AI70" s="111"/>
      <c r="AJ70" s="113"/>
      <c r="AK70" s="111"/>
      <c r="AL70" s="114"/>
      <c r="AM70" s="115"/>
      <c r="AN70" s="116"/>
      <c r="AO70" s="117"/>
      <c r="AP70" s="106"/>
      <c r="AQ70" s="118"/>
      <c r="AR70" s="119"/>
      <c r="AS70" s="120"/>
      <c r="AT70" s="120"/>
      <c r="AU70" s="121"/>
    </row>
    <row r="71" spans="2:47" ht="41.25" customHeight="1">
      <c r="B71" s="189" t="s">
        <v>134</v>
      </c>
      <c r="C71" s="149" t="s">
        <v>135</v>
      </c>
      <c r="D71" s="169"/>
      <c r="E71" s="170"/>
      <c r="F71" s="171"/>
      <c r="G71" s="172"/>
      <c r="H71" s="173"/>
      <c r="I71" s="171"/>
      <c r="J71" s="174"/>
      <c r="K71" s="175"/>
      <c r="L71" s="176"/>
      <c r="M71" s="177"/>
      <c r="N71" s="188">
        <v>0</v>
      </c>
      <c r="O71" s="190">
        <v>0</v>
      </c>
      <c r="P71" s="185"/>
      <c r="Q71" s="188">
        <f t="shared" si="0"/>
        <v>0</v>
      </c>
      <c r="R71" s="192" t="e">
        <f t="shared" si="1"/>
        <v>#DIV/0!</v>
      </c>
      <c r="S71" s="186"/>
      <c r="T71" s="166">
        <v>50700</v>
      </c>
      <c r="U71" s="191">
        <f t="shared" si="2"/>
        <v>0</v>
      </c>
      <c r="V71" s="1"/>
      <c r="W71" s="1"/>
      <c r="X71" s="1"/>
      <c r="Y71" s="1"/>
      <c r="Z71" s="1"/>
      <c r="AA71" s="1"/>
      <c r="AB71" s="97"/>
      <c r="AC71" s="99"/>
      <c r="AD71" s="99"/>
      <c r="AE71" s="99"/>
      <c r="AF71" s="99"/>
      <c r="AG71" s="112"/>
      <c r="AH71" s="111"/>
      <c r="AI71" s="111"/>
      <c r="AJ71" s="113"/>
      <c r="AK71" s="111"/>
      <c r="AL71" s="114"/>
      <c r="AM71" s="115"/>
      <c r="AN71" s="116"/>
      <c r="AO71" s="117"/>
      <c r="AP71" s="106"/>
      <c r="AQ71" s="118"/>
      <c r="AR71" s="119"/>
      <c r="AS71" s="120"/>
      <c r="AT71" s="120"/>
      <c r="AU71" s="121"/>
    </row>
    <row r="72" spans="2:47" ht="72.75" customHeight="1">
      <c r="B72" s="179" t="s">
        <v>155</v>
      </c>
      <c r="C72" s="162" t="s">
        <v>120</v>
      </c>
      <c r="D72" s="169"/>
      <c r="E72" s="170"/>
      <c r="F72" s="171"/>
      <c r="G72" s="172"/>
      <c r="H72" s="173"/>
      <c r="I72" s="171"/>
      <c r="J72" s="174"/>
      <c r="K72" s="175"/>
      <c r="L72" s="176"/>
      <c r="M72" s="177"/>
      <c r="N72" s="187">
        <v>3681</v>
      </c>
      <c r="O72" s="166">
        <v>3681</v>
      </c>
      <c r="P72" s="164"/>
      <c r="Q72" s="187">
        <f t="shared" si="0"/>
        <v>0</v>
      </c>
      <c r="R72" s="192">
        <f t="shared" si="1"/>
        <v>1</v>
      </c>
      <c r="S72" s="165"/>
      <c r="T72" s="166">
        <v>3691</v>
      </c>
      <c r="U72" s="191">
        <f t="shared" si="2"/>
        <v>0.9972907071254402</v>
      </c>
      <c r="V72" s="1"/>
      <c r="W72" s="1"/>
      <c r="X72" s="1"/>
      <c r="Y72" s="1"/>
      <c r="Z72" s="1"/>
      <c r="AA72" s="1"/>
      <c r="AB72" s="97"/>
      <c r="AC72" s="99"/>
      <c r="AD72" s="99"/>
      <c r="AE72" s="99"/>
      <c r="AF72" s="99"/>
      <c r="AG72" s="112"/>
      <c r="AH72" s="111"/>
      <c r="AI72" s="111"/>
      <c r="AJ72" s="113"/>
      <c r="AK72" s="111"/>
      <c r="AL72" s="114"/>
      <c r="AM72" s="115"/>
      <c r="AN72" s="116"/>
      <c r="AO72" s="117"/>
      <c r="AP72" s="106"/>
      <c r="AQ72" s="118"/>
      <c r="AR72" s="119"/>
      <c r="AS72" s="120"/>
      <c r="AT72" s="120"/>
      <c r="AU72" s="121"/>
    </row>
    <row r="73" spans="2:47" ht="42" customHeight="1">
      <c r="B73" s="161" t="s">
        <v>156</v>
      </c>
      <c r="C73" s="162" t="s">
        <v>77</v>
      </c>
      <c r="D73" s="169"/>
      <c r="E73" s="170"/>
      <c r="F73" s="171"/>
      <c r="G73" s="172"/>
      <c r="H73" s="173"/>
      <c r="I73" s="171"/>
      <c r="J73" s="174"/>
      <c r="K73" s="175"/>
      <c r="L73" s="176"/>
      <c r="M73" s="177"/>
      <c r="N73" s="163">
        <v>191683</v>
      </c>
      <c r="O73" s="182">
        <v>191683</v>
      </c>
      <c r="P73" s="164"/>
      <c r="Q73" s="187">
        <f t="shared" si="0"/>
        <v>0</v>
      </c>
      <c r="R73" s="192">
        <f t="shared" si="1"/>
        <v>1</v>
      </c>
      <c r="S73" s="165"/>
      <c r="T73" s="166">
        <v>172757</v>
      </c>
      <c r="U73" s="191">
        <f t="shared" si="2"/>
        <v>1.109552724346915</v>
      </c>
      <c r="V73" s="1"/>
      <c r="W73" s="1"/>
      <c r="X73" s="1"/>
      <c r="Y73" s="1"/>
      <c r="Z73" s="1"/>
      <c r="AA73" s="1"/>
      <c r="AB73" s="97"/>
      <c r="AC73" s="99"/>
      <c r="AD73" s="99"/>
      <c r="AE73" s="99"/>
      <c r="AF73" s="99"/>
      <c r="AG73" s="112"/>
      <c r="AH73" s="111"/>
      <c r="AI73" s="111"/>
      <c r="AJ73" s="113"/>
      <c r="AK73" s="111"/>
      <c r="AL73" s="114"/>
      <c r="AM73" s="115"/>
      <c r="AN73" s="116"/>
      <c r="AO73" s="117"/>
      <c r="AP73" s="106"/>
      <c r="AQ73" s="118"/>
      <c r="AR73" s="119"/>
      <c r="AS73" s="120"/>
      <c r="AT73" s="120"/>
      <c r="AU73" s="121"/>
    </row>
    <row r="74" spans="2:47" ht="42" customHeight="1">
      <c r="B74" s="161" t="s">
        <v>157</v>
      </c>
      <c r="C74" s="162" t="s">
        <v>121</v>
      </c>
      <c r="D74" s="169"/>
      <c r="E74" s="170"/>
      <c r="F74" s="171"/>
      <c r="G74" s="172"/>
      <c r="H74" s="173"/>
      <c r="I74" s="171"/>
      <c r="J74" s="174"/>
      <c r="K74" s="175"/>
      <c r="L74" s="176"/>
      <c r="M74" s="177"/>
      <c r="N74" s="187">
        <v>0</v>
      </c>
      <c r="O74" s="238">
        <v>-186.73</v>
      </c>
      <c r="P74" s="178"/>
      <c r="Q74" s="163">
        <f t="shared" si="0"/>
        <v>-186.73</v>
      </c>
      <c r="R74" s="192" t="e">
        <f t="shared" si="1"/>
        <v>#DIV/0!</v>
      </c>
      <c r="S74" s="165"/>
      <c r="T74" s="166">
        <v>-2019.78</v>
      </c>
      <c r="U74" s="191">
        <f t="shared" si="2"/>
        <v>0.09245066294348889</v>
      </c>
      <c r="V74" s="1"/>
      <c r="W74" s="1"/>
      <c r="X74" s="1"/>
      <c r="Y74" s="1"/>
      <c r="Z74" s="1"/>
      <c r="AA74" s="1"/>
      <c r="AB74" s="97"/>
      <c r="AC74" s="99"/>
      <c r="AD74" s="99"/>
      <c r="AE74" s="99"/>
      <c r="AF74" s="99"/>
      <c r="AG74" s="112"/>
      <c r="AH74" s="111"/>
      <c r="AI74" s="111"/>
      <c r="AJ74" s="113"/>
      <c r="AK74" s="111"/>
      <c r="AL74" s="114"/>
      <c r="AM74" s="115"/>
      <c r="AN74" s="116"/>
      <c r="AO74" s="117"/>
      <c r="AP74" s="106"/>
      <c r="AQ74" s="118"/>
      <c r="AR74" s="119"/>
      <c r="AS74" s="120"/>
      <c r="AT74" s="120"/>
      <c r="AU74" s="121"/>
    </row>
    <row r="75" spans="2:47" ht="31.5" customHeight="1">
      <c r="B75" s="210"/>
      <c r="C75" s="196" t="s">
        <v>129</v>
      </c>
      <c r="D75" s="211"/>
      <c r="E75" s="212"/>
      <c r="F75" s="213"/>
      <c r="G75" s="214"/>
      <c r="H75" s="215"/>
      <c r="I75" s="213"/>
      <c r="J75" s="216"/>
      <c r="K75" s="217"/>
      <c r="L75" s="218"/>
      <c r="M75" s="219"/>
      <c r="N75" s="206">
        <f>SUM(N65:N74)</f>
        <v>7644453.010000001</v>
      </c>
      <c r="O75" s="206">
        <f>SUM(O65:O74)</f>
        <v>7643053.32</v>
      </c>
      <c r="P75" s="207"/>
      <c r="Q75" s="206">
        <f>SUM(Q65:Q74)</f>
        <v>-1399.6899999999628</v>
      </c>
      <c r="R75" s="208">
        <f t="shared" si="1"/>
        <v>0.9998169012226029</v>
      </c>
      <c r="S75" s="209"/>
      <c r="T75" s="206">
        <f>SUM(T65:T74)</f>
        <v>4557744.22</v>
      </c>
      <c r="U75" s="208">
        <f t="shared" si="2"/>
        <v>1.6769377461905928</v>
      </c>
      <c r="V75" s="1"/>
      <c r="W75" s="1"/>
      <c r="X75" s="1"/>
      <c r="Y75" s="1"/>
      <c r="Z75" s="1"/>
      <c r="AA75" s="1"/>
      <c r="AB75" s="97"/>
      <c r="AC75" s="99"/>
      <c r="AD75" s="99"/>
      <c r="AE75" s="99"/>
      <c r="AF75" s="99"/>
      <c r="AG75" s="112"/>
      <c r="AH75" s="111"/>
      <c r="AI75" s="111"/>
      <c r="AJ75" s="113"/>
      <c r="AK75" s="111"/>
      <c r="AL75" s="114"/>
      <c r="AM75" s="115"/>
      <c r="AN75" s="116"/>
      <c r="AO75" s="117"/>
      <c r="AP75" s="106"/>
      <c r="AQ75" s="118"/>
      <c r="AR75" s="119"/>
      <c r="AS75" s="120"/>
      <c r="AT75" s="120"/>
      <c r="AU75" s="141"/>
    </row>
    <row r="76" spans="2:41" ht="20.25">
      <c r="B76" s="150"/>
      <c r="C76" s="151" t="s">
        <v>66</v>
      </c>
      <c r="D76" s="193"/>
      <c r="E76" s="193"/>
      <c r="F76" s="193"/>
      <c r="G76" s="193"/>
      <c r="H76" s="193"/>
      <c r="I76" s="193"/>
      <c r="J76" s="146"/>
      <c r="K76" s="193"/>
      <c r="L76" s="193"/>
      <c r="M76" s="194" t="s">
        <v>64</v>
      </c>
      <c r="N76" s="153">
        <f>N64+N75</f>
        <v>22271193.01</v>
      </c>
      <c r="O76" s="152">
        <f>O64+O75</f>
        <v>24245219.890000004</v>
      </c>
      <c r="P76" s="156"/>
      <c r="Q76" s="152">
        <f t="shared" si="0"/>
        <v>1974026.8800000027</v>
      </c>
      <c r="R76" s="155">
        <f t="shared" si="1"/>
        <v>1.0886358839920989</v>
      </c>
      <c r="S76" s="147"/>
      <c r="T76" s="153">
        <f>T64+T75</f>
        <v>21460914.98</v>
      </c>
      <c r="U76" s="154">
        <f t="shared" si="2"/>
        <v>1.1297384064283733</v>
      </c>
      <c r="V76" s="122"/>
      <c r="W76" s="122"/>
      <c r="X76" s="122"/>
      <c r="Y76" s="122"/>
      <c r="Z76" s="122"/>
      <c r="AA76" s="122"/>
      <c r="AB76" s="123"/>
      <c r="AC76" s="124">
        <f>SUM(AC37:AC74)</f>
        <v>0</v>
      </c>
      <c r="AD76" s="124">
        <f>SUM(AD37:AD74)</f>
        <v>0</v>
      </c>
      <c r="AE76" s="124">
        <f>SUM(AE37:AE74)</f>
        <v>0</v>
      </c>
      <c r="AF76" s="124">
        <f>SUM(AF37:AF74)</f>
        <v>0</v>
      </c>
      <c r="AO76" s="120"/>
    </row>
    <row r="77" spans="2:41" ht="14.25">
      <c r="B77" s="142"/>
      <c r="C77" s="143"/>
      <c r="D77" s="142"/>
      <c r="E77" s="142"/>
      <c r="F77" s="142"/>
      <c r="G77" s="142"/>
      <c r="H77" s="142"/>
      <c r="I77" s="142"/>
      <c r="J77" s="132"/>
      <c r="K77" s="142"/>
      <c r="L77" s="142"/>
      <c r="M77" s="142"/>
      <c r="O77" s="125"/>
      <c r="S77" s="126"/>
      <c r="T77" s="130"/>
      <c r="U77" s="130"/>
      <c r="AO77" s="120"/>
    </row>
    <row r="78" spans="3:41" ht="15.75">
      <c r="C78" s="127"/>
      <c r="D78" s="128"/>
      <c r="E78" s="128"/>
      <c r="F78" s="128"/>
      <c r="G78" s="128"/>
      <c r="H78" s="128"/>
      <c r="I78" s="128"/>
      <c r="J78" s="129"/>
      <c r="K78" s="128"/>
      <c r="L78" s="128"/>
      <c r="M78" s="128"/>
      <c r="N78" s="128"/>
      <c r="O78" s="2"/>
      <c r="S78" s="126"/>
      <c r="AO78" s="120"/>
    </row>
    <row r="79" spans="3:41" ht="12.75">
      <c r="C79" s="3" t="s">
        <v>165</v>
      </c>
      <c r="AO79" s="120"/>
    </row>
    <row r="80" spans="3:41" ht="12.75">
      <c r="C80" s="3" t="s">
        <v>165</v>
      </c>
      <c r="AO80" s="120"/>
    </row>
    <row r="81" spans="3:41" ht="12.75">
      <c r="C81" s="3" t="s">
        <v>165</v>
      </c>
      <c r="AO81" s="120"/>
    </row>
    <row r="82" spans="3:41" ht="12.75">
      <c r="C82" s="3" t="s">
        <v>165</v>
      </c>
      <c r="AO82" s="120"/>
    </row>
    <row r="83" spans="3:41" ht="12.75">
      <c r="C83" s="3" t="s">
        <v>165</v>
      </c>
      <c r="AO83" s="120"/>
    </row>
    <row r="84" spans="3:41" ht="12.75">
      <c r="C84" s="3" t="s">
        <v>165</v>
      </c>
      <c r="AO84" s="120"/>
    </row>
    <row r="85" ht="12.75">
      <c r="AO85" s="120"/>
    </row>
    <row r="86" ht="12.75">
      <c r="AO86" s="120"/>
    </row>
    <row r="87" ht="12.75">
      <c r="AO87" s="120"/>
    </row>
    <row r="88" ht="12.75">
      <c r="AO88" s="120"/>
    </row>
    <row r="89" ht="12.75">
      <c r="AO89" s="120"/>
    </row>
    <row r="90" ht="12.75">
      <c r="AO90" s="120"/>
    </row>
    <row r="91" ht="12.75">
      <c r="AO91" s="120"/>
    </row>
    <row r="92" ht="12.75">
      <c r="AO92" s="120"/>
    </row>
    <row r="93" ht="12.75">
      <c r="AO93" s="120"/>
    </row>
    <row r="94" ht="12.75">
      <c r="AO94" s="120"/>
    </row>
    <row r="95" ht="12.75">
      <c r="AO95" s="120"/>
    </row>
    <row r="96" ht="12.75">
      <c r="AO96" s="120"/>
    </row>
    <row r="97" ht="12.75">
      <c r="AO97" s="120"/>
    </row>
    <row r="98" ht="12.75">
      <c r="AO98" s="120"/>
    </row>
    <row r="99" ht="12.75">
      <c r="AO99" s="120"/>
    </row>
    <row r="100" ht="12.75">
      <c r="AO100" s="120"/>
    </row>
    <row r="101" ht="12.75">
      <c r="AO101" s="120"/>
    </row>
    <row r="102" ht="12.75">
      <c r="AO102" s="120"/>
    </row>
    <row r="103" ht="12.75">
      <c r="AO103" s="120"/>
    </row>
  </sheetData>
  <sheetProtection/>
  <mergeCells count="1">
    <mergeCell ref="R35:S35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Possovet</cp:lastModifiedBy>
  <cp:lastPrinted>2020-01-09T13:30:09Z</cp:lastPrinted>
  <dcterms:created xsi:type="dcterms:W3CDTF">1996-10-08T23:32:33Z</dcterms:created>
  <dcterms:modified xsi:type="dcterms:W3CDTF">2020-02-07T06:30:59Z</dcterms:modified>
  <cp:category/>
  <cp:version/>
  <cp:contentType/>
  <cp:contentStatus/>
</cp:coreProperties>
</file>